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5100" windowHeight="5535" activeTab="3"/>
  </bookViews>
  <sheets>
    <sheet name="COP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GRAFICO1" hidden="1">'[8]Tabella 4'!$C$10:$C$26</definedName>
    <definedName name="__123Graph_AGRAFICO2" hidden="1">'[8]Tabella 4'!$O$14:$O$26</definedName>
    <definedName name="__123Graph_AGRAFICO3" hidden="1">'[8]Tabella 4'!$K$14:$K$26</definedName>
    <definedName name="__123Graph_BGRAFICO1" hidden="1">'[8]Tabella 4'!$F$10:$F$26</definedName>
    <definedName name="__123Graph_BGRAFICO2" hidden="1">'[8]Tabella 4'!$P$14:$P$26</definedName>
    <definedName name="__123Graph_BGRAFICO3" hidden="1">'[8]Tabella 4'!$N$14:$N$26</definedName>
    <definedName name="__123Graph_XGRAFICO1" hidden="1">'[8]Tabella 4'!$A$10:$A$26</definedName>
    <definedName name="__123Graph_XGRAFICO2" hidden="1">'[8]Tabella 4'!$A$14:$A$26</definedName>
    <definedName name="__123Graph_XGRAFICO3" hidden="1">'[8]Tabella 4'!$A$14:$A$26</definedName>
    <definedName name="_Key1" hidden="1">#REF!</definedName>
    <definedName name="_Order1" hidden="1">255</definedName>
    <definedName name="_Sort" hidden="1">#REF!</definedName>
    <definedName name="appo_contatore">#REF!</definedName>
    <definedName name="appoFonte">#REF!</definedName>
    <definedName name="appoTitolo">#REF!</definedName>
    <definedName name="_xlnm.Print_Area" localSheetId="1">'1'!$B$2:$G$51</definedName>
    <definedName name="_xlnm.Print_Area" localSheetId="2">'2'!$B$2:$I$89</definedName>
    <definedName name="_xlnm.Print_Area" localSheetId="3">'3'!$N$1:$X$72</definedName>
    <definedName name="_xlnm.Print_Area" localSheetId="4">'4'!$B$2:$G$47</definedName>
    <definedName name="_xlnm.Print_Area" localSheetId="0">'COP'!$B$4:$H$6</definedName>
    <definedName name="aus">#REF!</definedName>
    <definedName name="box">#REF!</definedName>
    <definedName name="Crt">#REF!</definedName>
    <definedName name="Dataset">#REF!</definedName>
    <definedName name="Fonte">#REF!</definedName>
    <definedName name="Lcolonna1">#REF!</definedName>
    <definedName name="Polpen">'[9]Polpen'!$A$1:$M$868</definedName>
    <definedName name="PRINT_AREA_MI">#REF!</definedName>
    <definedName name="PRINT_SHEETS" localSheetId="1">'1'!PRINT_SHEETS</definedName>
    <definedName name="PRINT_SHEETS" localSheetId="2">'2'!PRINT_SHEETS</definedName>
    <definedName name="PRINT_SHEETS" localSheetId="3">'3'!PRINT_SHEETS</definedName>
    <definedName name="PRINT_SHEETS" localSheetId="4">'4'!PRINT_SHEETS</definedName>
    <definedName name="PRINT_SHEETS" localSheetId="0">'COP'!PRINT_SHEETS</definedName>
    <definedName name="PRINT_SHEETS">[0]!PRINT_SHEETS</definedName>
    <definedName name="PRINT_TITLES_MI">#REF!</definedName>
    <definedName name="Table_1._IT__SEA_ARR_REG____Sea_arrivals_to_Italy_per_region_of_arrival__monthly_data__Jan_2014___Nov_2015" localSheetId="2">'[15]ToC'!$A$9</definedName>
    <definedName name="Table_1._IT__SEA_ARR_REG____Sea_arrivals_to_Italy_per_region_of_arrival__monthly_data__Jan_2014___Nov_2015" localSheetId="3">'[15]ToC'!$A$9</definedName>
    <definedName name="Table_1._IT__SEA_ARR_REG____Sea_arrivals_to_Italy_per_region_of_arrival__monthly_data__Jan_2014___Nov_2015">'[14]ToC'!$A$9</definedName>
    <definedName name="Table_3.5b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'[2]POPULATION CHANGE - Table 2a'!#REF!</definedName>
    <definedName name="Table2c">'[2]POPULATION CHANGE - Table 2a'!#REF!</definedName>
    <definedName name="Table3" localSheetId="0">#REF!</definedName>
    <definedName name="Table3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>#REF!</definedName>
    <definedName name="titolo9">'[10]Titoli'!#REF!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<sst xmlns="http://schemas.openxmlformats.org/spreadsheetml/2006/main" count="302" uniqueCount="112">
  <si>
    <t>Anno 2013</t>
  </si>
  <si>
    <t>Anno 2014</t>
  </si>
  <si>
    <t>Valori percentuali</t>
  </si>
  <si>
    <t>14-17 anni</t>
  </si>
  <si>
    <t>Totale</t>
  </si>
  <si>
    <t>Anno 2015</t>
  </si>
  <si>
    <t>Nigeria</t>
  </si>
  <si>
    <t>Senegal</t>
  </si>
  <si>
    <t>%</t>
  </si>
  <si>
    <t>Bangladesh</t>
  </si>
  <si>
    <t>Mali</t>
  </si>
  <si>
    <t>Gambia</t>
  </si>
  <si>
    <t>Somalia</t>
  </si>
  <si>
    <t>Anno</t>
  </si>
  <si>
    <t>Austria</t>
  </si>
  <si>
    <t>Eritrea</t>
  </si>
  <si>
    <t>MSNA richiedenti asilo in Italia</t>
  </si>
  <si>
    <t>Totale richiedenti asilo</t>
  </si>
  <si>
    <t>di cui: MSNA</t>
  </si>
  <si>
    <t>di cui: Minori accompagnati</t>
  </si>
  <si>
    <t>Totale Minori</t>
  </si>
  <si>
    <t>% MSNA su tot minori</t>
  </si>
  <si>
    <t>Anno 2016</t>
  </si>
  <si>
    <t>% su tot richiedenti 2014</t>
  </si>
  <si>
    <t>% su tot richiedenti 2015</t>
  </si>
  <si>
    <t>% su tot richiedenti 2016</t>
  </si>
  <si>
    <t>Variazione % 2015/2014</t>
  </si>
  <si>
    <t>Variazione % 2016/2015</t>
  </si>
  <si>
    <t>% su tot richiedenti 2013</t>
  </si>
  <si>
    <t>Variazione % 2014/2013</t>
  </si>
  <si>
    <t>N°</t>
  </si>
  <si>
    <t>Genere</t>
  </si>
  <si>
    <t>Maschio</t>
  </si>
  <si>
    <t>Femmina</t>
  </si>
  <si>
    <t>Fasce d'età</t>
  </si>
  <si>
    <t>0-13 anni</t>
  </si>
  <si>
    <t>Area geografica</t>
  </si>
  <si>
    <t>Asia</t>
  </si>
  <si>
    <t>Europa</t>
  </si>
  <si>
    <t>Africa</t>
  </si>
  <si>
    <t>America</t>
  </si>
  <si>
    <t>Altri</t>
  </si>
  <si>
    <t>* Altri= Apolidi, cittadinanza sconosciuta</t>
  </si>
  <si>
    <t>Genere/
Fasce d'età</t>
  </si>
  <si>
    <t>Status rifugiato</t>
  </si>
  <si>
    <t>Status Prot. Sussidiaria</t>
  </si>
  <si>
    <t>Prop. Prot. Umanitaria</t>
  </si>
  <si>
    <t>Non riconosciuti*</t>
  </si>
  <si>
    <t>Irreperibili</t>
  </si>
  <si>
    <t>Altro esito**</t>
  </si>
  <si>
    <t>Totale esaminate*</t>
  </si>
  <si>
    <t>=&gt; 18 (*)</t>
  </si>
  <si>
    <t>% di riga totale</t>
  </si>
  <si>
    <t>(*) al momento della decisione</t>
  </si>
  <si>
    <t>* compresi negativo, assente, inammissibile)</t>
  </si>
  <si>
    <t>** compresi rinuncia, ecc)</t>
  </si>
  <si>
    <t>Prot. Umanitaria</t>
  </si>
  <si>
    <t>Oceania</t>
  </si>
  <si>
    <t>Altri*</t>
  </si>
  <si>
    <t>Pakistan</t>
  </si>
  <si>
    <t>Costa D'Avorio</t>
  </si>
  <si>
    <t>Guinea</t>
  </si>
  <si>
    <t>Ghana</t>
  </si>
  <si>
    <t>…</t>
  </si>
  <si>
    <t>Valori %</t>
  </si>
  <si>
    <t>Non riconosciuti= compresi negativo, assente inammissibilità. Altro esito= compresi rinuncia, ecc</t>
  </si>
  <si>
    <t>Fonte: Elaborazioni ISMU su dati Ministero dell'Interno, Commissione Nazionale per il diritto di Asilo</t>
  </si>
  <si>
    <t>Anno 2017</t>
  </si>
  <si>
    <t>% su tot richiedenti 2017</t>
  </si>
  <si>
    <t>Variazione % 2017/2016</t>
  </si>
  <si>
    <t>Fonte: Elaborazioni ISMU su dati Ministero dell'Interno, Commissione Nazionale per il Diritto di Asilo</t>
  </si>
  <si>
    <t>MINORI NON ACCOMPAGNATI RICHIEDENTI ASILO IN ITALIA
Anni 2013-2017</t>
  </si>
  <si>
    <t>Fondazione ISMU</t>
  </si>
  <si>
    <r>
      <t>Minori non accompagnati richiedenti asilo per genere, fasce di età, area geografica. Anno 2017</t>
    </r>
    <r>
      <rPr>
        <b/>
        <sz val="10"/>
        <color indexed="10"/>
        <rFont val="Arial"/>
        <family val="0"/>
      </rPr>
      <t xml:space="preserve"> </t>
    </r>
  </si>
  <si>
    <t>Costa d'Avorio</t>
  </si>
  <si>
    <t>Guinea-Bissau</t>
  </si>
  <si>
    <t>Egitto</t>
  </si>
  <si>
    <t>Sierra Leone</t>
  </si>
  <si>
    <t>Camerun</t>
  </si>
  <si>
    <t>Paesi di origine</t>
  </si>
  <si>
    <t>Decisioni per genere e fasce di età dei minori non accompagnati richiedenti asilo . Anno 2017</t>
  </si>
  <si>
    <t>Efitto</t>
  </si>
  <si>
    <t>Decisioni per area geografica e Paesi di origine dei minori non accompagnati richiedenti asilo. Anno 2017</t>
  </si>
  <si>
    <t>-</t>
  </si>
  <si>
    <t>Stato della procedura</t>
  </si>
  <si>
    <t>Procedura definita</t>
  </si>
  <si>
    <t>Ricollocati</t>
  </si>
  <si>
    <t>In corso di trasferimento</t>
  </si>
  <si>
    <t>Istruttoria completata in attesa di risposta dello Stato membro individuato</t>
  </si>
  <si>
    <t>Totale persone</t>
  </si>
  <si>
    <t>Minori accompagnati</t>
  </si>
  <si>
    <t>MSNA</t>
  </si>
  <si>
    <t>Germania</t>
  </si>
  <si>
    <t>Svizzera</t>
  </si>
  <si>
    <t>Paesi Bassi</t>
  </si>
  <si>
    <t>Norvegia</t>
  </si>
  <si>
    <t>Belgio</t>
  </si>
  <si>
    <t>Altri Paesi</t>
  </si>
  <si>
    <t>Minori non accompagnati ricollocati dall'Italia al 31/12/2017</t>
  </si>
  <si>
    <t>Spagna</t>
  </si>
  <si>
    <t>Portogallo</t>
  </si>
  <si>
    <t>% MSNA su totale persone</t>
  </si>
  <si>
    <t>Fonte: Elaborazioni ISMU su dati Ministero dell'Interno - Cruscotto statistico</t>
  </si>
  <si>
    <t>Totale istruttoria in attesa risposta</t>
  </si>
  <si>
    <t>Istruttoria avviata</t>
  </si>
  <si>
    <t xml:space="preserve">   Totale ricollocati</t>
  </si>
  <si>
    <t xml:space="preserve">   Totale in corso di trasferimento</t>
  </si>
  <si>
    <t>di cui:</t>
  </si>
  <si>
    <t>Stato della procedura/
Stato membro</t>
  </si>
  <si>
    <t>MSNA richiedenti asilo</t>
  </si>
  <si>
    <t>% MSNA su tot richiedenti</t>
  </si>
  <si>
    <t>Minori non accompagnati richiedenti asilo per genere e per fascia di età, valori %. Anno 2017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</si>
</sst>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-2]\ * #,##0.00_-;\-[$€-2]\ * #,##0.00_-;_-[$€-2]\ * &quot;-&quot;??_-"/>
    <numFmt numFmtId="167" formatCode="General_)"/>
    <numFmt numFmtId="168" formatCode="0.0"/>
    <numFmt numFmtId="169" formatCode="#,##0.0"/>
    <numFmt numFmtId="170" formatCode="_(* #,##0_);_(* \(#,##0\);_(* &quot;-&quot;_);_(@_)"/>
    <numFmt numFmtId="171" formatCode="#,##0.000"/>
    <numFmt numFmtId="172" formatCode="#\,##0."/>
    <numFmt numFmtId="173" formatCode="_-* #,##0\ &quot;Ft&quot;_-;\-* #,##0\ &quot;Ft&quot;_-;_-* &quot;-&quot;\ &quot;Ft&quot;_-;_-@_-"/>
    <numFmt numFmtId="174" formatCode="_-* #,##0.00\ &quot;Ft&quot;_-;\-* #,##0.00\ &quot;Ft&quot;_-;_-* &quot;-&quot;??\ &quot;Ft&quot;_-;_-@_-"/>
    <numFmt numFmtId="175" formatCode="&quot;$&quot;#."/>
    <numFmt numFmtId="176" formatCode="_-* #,##0\ _F_t_-;\-* #,##0\ _F_t_-;_-* &quot;-&quot;\ _F_t_-;_-@_-"/>
    <numFmt numFmtId="177" formatCode="_-* #,##0.00\ _F_t_-;\-* #,##0.00\ _F_t_-;_-* &quot;-&quot;??\ _F_t_-;_-@_-"/>
    <numFmt numFmtId="178" formatCode="#.00"/>
    <numFmt numFmtId="179" formatCode="_-* #,##0.0_-;\-* #,##0.0_-;_-* &quot;-&quot;_-;_-@_-"/>
    <numFmt numFmtId="180" formatCode="#,##0.0_ ;\-#,##0.0\ "/>
    <numFmt numFmtId="181" formatCode="#,##0_ ;\-#,##0\ "/>
    <numFmt numFmtId="182" formatCode="dd\.mm\.yy"/>
    <numFmt numFmtId="183" formatCode="#,##0\ &quot;zł&quot;;\-#,##0\ &quot;zł&quot;"/>
    <numFmt numFmtId="184" formatCode="#,##0\ &quot;zł&quot;;[Red]\-#,##0\ &quot;zł&quot;"/>
    <numFmt numFmtId="185" formatCode="#,##0.00\ &quot;zł&quot;;\-#,##0.00\ &quot;zł&quot;"/>
    <numFmt numFmtId="186" formatCode="#,##0.00\ &quot;zł&quot;;[Red]\-#,##0.00\ &quot;zł&quot;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0.000000"/>
    <numFmt numFmtId="192" formatCode="0.0000000"/>
    <numFmt numFmtId="193" formatCode="0.00000000"/>
    <numFmt numFmtId="194" formatCode="0.00000"/>
    <numFmt numFmtId="195" formatCode="0.0000"/>
    <numFmt numFmtId="196" formatCode="0.000"/>
    <numFmt numFmtId="197" formatCode="_-* #,##0.0_-;\-* #,##0.0_-;_-* &quot;-&quot;?_-;_-@_-"/>
    <numFmt numFmtId="198" formatCode="_(* #,##0_);_(* \(#,##0\);_(* &quot;-&quot;??_);_(@_)"/>
    <numFmt numFmtId="199" formatCode="_(* #,##0.0_);_(* \(#,##0.0\);_(* &quot;-&quot;??_);_(@_)"/>
    <numFmt numFmtId="200" formatCode="0.0%"/>
    <numFmt numFmtId="201" formatCode="_(* #,##0.00_);_(* \(#,##0.00\);_(* &quot;-&quot;?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_-* #,##0_-;\-* #,##0_-;_-* &quot;-&quot;??_-;_-@_-"/>
    <numFmt numFmtId="207" formatCode="_-* #,##0.0_-;\-* #,##0.0_-;_-* &quot;-&quot;??_-;_-@_-"/>
    <numFmt numFmtId="208" formatCode="yyyy"/>
    <numFmt numFmtId="209" formatCode="[$-410]dddd\ d\ mmmm\ yyyy"/>
    <numFmt numFmtId="210" formatCode="0.000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0"/>
    </font>
    <font>
      <b/>
      <sz val="10"/>
      <color indexed="54"/>
      <name val="Verdan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Helvetica"/>
      <family val="0"/>
    </font>
    <font>
      <sz val="9"/>
      <name val="Times"/>
      <family val="0"/>
    </font>
    <font>
      <sz val="10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i/>
      <sz val="10"/>
      <name val="Helvetica"/>
      <family val="0"/>
    </font>
    <font>
      <b/>
      <sz val="10"/>
      <name val="Arial"/>
      <family val="2"/>
    </font>
    <font>
      <b/>
      <sz val="10"/>
      <color indexed="8"/>
      <name val="Courier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0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8"/>
      <color indexed="54"/>
      <name val="Calibri Light"/>
      <family val="2"/>
    </font>
    <font>
      <sz val="1"/>
      <name val="Arial"/>
      <family val="0"/>
    </font>
    <font>
      <b/>
      <sz val="10"/>
      <color indexed="10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5.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2"/>
      <name val="Times New Roman"/>
      <family val="1"/>
    </font>
    <font>
      <sz val="5"/>
      <name val="Arial"/>
      <family val="0"/>
    </font>
    <font>
      <b/>
      <sz val="9.25"/>
      <name val="Arial"/>
      <family val="2"/>
    </font>
    <font>
      <sz val="9.75"/>
      <name val="Arial"/>
      <family val="0"/>
    </font>
    <font>
      <sz val="10.7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>
      <alignment horizontal="center" vertical="center"/>
      <protection/>
    </xf>
    <xf numFmtId="0" fontId="4" fillId="3" borderId="0" applyNumberFormat="0" applyBorder="0" applyAlignment="0" applyProtection="0"/>
    <xf numFmtId="167" fontId="5" fillId="0" borderId="0">
      <alignment vertical="top"/>
      <protection/>
    </xf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1" fontId="9" fillId="22" borderId="5">
      <alignment horizontal="right" vertical="center"/>
      <protection/>
    </xf>
    <xf numFmtId="0" fontId="9" fillId="20" borderId="5">
      <alignment horizontal="center" vertical="center"/>
      <protection/>
    </xf>
    <xf numFmtId="1" fontId="9" fillId="22" borderId="5">
      <alignment horizontal="right" vertical="center"/>
      <protection/>
    </xf>
    <xf numFmtId="0" fontId="0" fillId="22" borderId="0">
      <alignment/>
      <protection/>
    </xf>
    <xf numFmtId="0" fontId="10" fillId="22" borderId="5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Fon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171" fontId="14" fillId="0" borderId="0">
      <alignment horizontal="right" vertical="top"/>
      <protection/>
    </xf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43" fontId="0" fillId="0" borderId="0" applyFont="0" applyFill="0" applyBorder="0" applyAlignment="0" applyProtection="0"/>
    <xf numFmtId="172" fontId="15" fillId="0" borderId="0">
      <alignment/>
      <protection locked="0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>
      <alignment/>
      <protection locked="0"/>
    </xf>
    <xf numFmtId="0" fontId="15" fillId="0" borderId="0">
      <alignment/>
      <protection locked="0"/>
    </xf>
    <xf numFmtId="168" fontId="3" fillId="0" borderId="0" applyBorder="0">
      <alignment/>
      <protection/>
    </xf>
    <xf numFmtId="168" fontId="3" fillId="0" borderId="6">
      <alignment/>
      <protection/>
    </xf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5" fillId="0" borderId="0">
      <alignment/>
      <protection locked="0"/>
    </xf>
    <xf numFmtId="0" fontId="2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21" fillId="0" borderId="0" applyFont="0">
      <alignment/>
      <protection/>
    </xf>
    <xf numFmtId="0" fontId="22" fillId="0" borderId="0">
      <alignment/>
      <protection/>
    </xf>
    <xf numFmtId="0" fontId="22" fillId="0" borderId="0">
      <alignment horizontal="left" indent="1"/>
      <protection/>
    </xf>
    <xf numFmtId="0" fontId="0" fillId="0" borderId="0">
      <alignment horizontal="left" indent="2"/>
      <protection/>
    </xf>
    <xf numFmtId="0" fontId="0" fillId="0" borderId="0">
      <alignment horizontal="left" indent="3"/>
      <protection/>
    </xf>
    <xf numFmtId="0" fontId="0" fillId="0" borderId="0">
      <alignment horizontal="left" indent="4"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7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67" fontId="30" fillId="0" borderId="0">
      <alignment/>
      <protection/>
    </xf>
    <xf numFmtId="1" fontId="14" fillId="0" borderId="0">
      <alignment vertical="top" wrapText="1"/>
      <protection/>
    </xf>
    <xf numFmtId="1" fontId="14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1" fillId="0" borderId="0">
      <alignment horizontal="left"/>
      <protection/>
    </xf>
    <xf numFmtId="0" fontId="32" fillId="20" borderId="9" applyNumberFormat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10">
      <alignment horizontal="center" vertical="center"/>
      <protection/>
    </xf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15" fillId="0" borderId="13">
      <alignment/>
      <protection locked="0"/>
    </xf>
    <xf numFmtId="0" fontId="39" fillId="0" borderId="14" applyNumberFormat="0" applyFill="0" applyAlignment="0" applyProtection="0"/>
    <xf numFmtId="0" fontId="4" fillId="3" borderId="0" applyNumberFormat="0" applyBorder="0" applyAlignment="0" applyProtection="0"/>
    <xf numFmtId="0" fontId="20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" fontId="14" fillId="0" borderId="0">
      <alignment vertical="top" wrapText="1"/>
      <protection/>
    </xf>
  </cellStyleXfs>
  <cellXfs count="190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6" xfId="0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41" fontId="0" fillId="0" borderId="6" xfId="126" applyFont="1" applyFill="1" applyBorder="1" applyAlignment="1" applyProtection="1">
      <alignment/>
      <protection/>
    </xf>
    <xf numFmtId="41" fontId="41" fillId="0" borderId="6" xfId="126" applyFont="1" applyFill="1" applyBorder="1" applyAlignment="1" applyProtection="1">
      <alignment/>
      <protection/>
    </xf>
    <xf numFmtId="168" fontId="0" fillId="0" borderId="15" xfId="0" applyNumberForma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41" fillId="0" borderId="17" xfId="0" applyFont="1" applyFill="1" applyBorder="1" applyAlignment="1">
      <alignment/>
    </xf>
    <xf numFmtId="179" fontId="41" fillId="0" borderId="6" xfId="126" applyNumberFormat="1" applyFont="1" applyFill="1" applyBorder="1" applyAlignment="1" applyProtection="1">
      <alignment/>
      <protection/>
    </xf>
    <xf numFmtId="0" fontId="41" fillId="0" borderId="18" xfId="0" applyFont="1" applyFill="1" applyBorder="1" applyAlignment="1">
      <alignment horizontal="center" vertical="center" wrapText="1"/>
    </xf>
    <xf numFmtId="168" fontId="41" fillId="0" borderId="6" xfId="126" applyNumberFormat="1" applyFont="1" applyFill="1" applyBorder="1" applyAlignment="1" applyProtection="1">
      <alignment/>
      <protection/>
    </xf>
    <xf numFmtId="168" fontId="41" fillId="0" borderId="19" xfId="126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 horizontal="center" vertical="center" wrapText="1"/>
    </xf>
    <xf numFmtId="41" fontId="41" fillId="0" borderId="21" xfId="126" applyFont="1" applyFill="1" applyBorder="1" applyAlignment="1" applyProtection="1">
      <alignment/>
      <protection/>
    </xf>
    <xf numFmtId="179" fontId="41" fillId="0" borderId="21" xfId="126" applyNumberFormat="1" applyFont="1" applyFill="1" applyBorder="1" applyAlignment="1" applyProtection="1">
      <alignment/>
      <protection/>
    </xf>
    <xf numFmtId="0" fontId="0" fillId="0" borderId="0" xfId="150" applyNumberFormat="1" applyFont="1" applyFill="1" applyBorder="1" applyAlignment="1">
      <alignment/>
      <protection/>
    </xf>
    <xf numFmtId="41" fontId="47" fillId="0" borderId="6" xfId="126" applyFont="1" applyFill="1" applyBorder="1" applyAlignment="1" applyProtection="1" quotePrefix="1">
      <alignment/>
      <protection/>
    </xf>
    <xf numFmtId="41" fontId="47" fillId="0" borderId="21" xfId="126" applyFont="1" applyFill="1" applyBorder="1" applyAlignment="1" applyProtection="1" quotePrefix="1">
      <alignment/>
      <protection/>
    </xf>
    <xf numFmtId="41" fontId="41" fillId="0" borderId="0" xfId="126" applyFont="1" applyFill="1" applyBorder="1" applyAlignment="1" applyProtection="1">
      <alignment/>
      <protection/>
    </xf>
    <xf numFmtId="41" fontId="22" fillId="0" borderId="0" xfId="126" applyFont="1" applyFill="1" applyBorder="1" applyAlignment="1" applyProtection="1">
      <alignment/>
      <protection/>
    </xf>
    <xf numFmtId="0" fontId="41" fillId="0" borderId="22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41" fontId="0" fillId="0" borderId="15" xfId="126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15" xfId="0" applyBorder="1" applyAlignment="1">
      <alignment/>
    </xf>
    <xf numFmtId="3" fontId="41" fillId="0" borderId="23" xfId="0" applyNumberFormat="1" applyFont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15" xfId="0" applyNumberFormat="1" applyFill="1" applyBorder="1" applyAlignment="1">
      <alignment horizontal="right"/>
    </xf>
    <xf numFmtId="0" fontId="41" fillId="0" borderId="6" xfId="0" applyFont="1" applyBorder="1" applyAlignment="1">
      <alignment/>
    </xf>
    <xf numFmtId="169" fontId="41" fillId="0" borderId="15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0" fontId="22" fillId="0" borderId="0" xfId="0" applyFont="1" applyBorder="1" applyAlignment="1">
      <alignment/>
    </xf>
    <xf numFmtId="0" fontId="43" fillId="0" borderId="0" xfId="0" applyFont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168" fontId="47" fillId="0" borderId="0" xfId="0" applyNumberFormat="1" applyFont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3" fontId="43" fillId="0" borderId="26" xfId="0" applyNumberFormat="1" applyFont="1" applyFill="1" applyBorder="1" applyAlignment="1">
      <alignment horizontal="left"/>
    </xf>
    <xf numFmtId="3" fontId="43" fillId="0" borderId="26" xfId="0" applyNumberFormat="1" applyFont="1" applyBorder="1" applyAlignment="1">
      <alignment horizontal="center"/>
    </xf>
    <xf numFmtId="169" fontId="43" fillId="0" borderId="26" xfId="0" applyNumberFormat="1" applyFont="1" applyBorder="1" applyAlignment="1">
      <alignment horizontal="center"/>
    </xf>
    <xf numFmtId="3" fontId="43" fillId="0" borderId="23" xfId="0" applyNumberFormat="1" applyFont="1" applyBorder="1" applyAlignment="1">
      <alignment horizontal="center"/>
    </xf>
    <xf numFmtId="3" fontId="43" fillId="0" borderId="26" xfId="0" applyNumberFormat="1" applyFont="1" applyBorder="1" applyAlignment="1">
      <alignment horizontal="left"/>
    </xf>
    <xf numFmtId="3" fontId="43" fillId="0" borderId="26" xfId="0" applyNumberFormat="1" applyFont="1" applyFill="1" applyBorder="1" applyAlignment="1">
      <alignment horizontal="center"/>
    </xf>
    <xf numFmtId="169" fontId="43" fillId="0" borderId="15" xfId="0" applyNumberFormat="1" applyFont="1" applyBorder="1" applyAlignment="1">
      <alignment horizontal="center"/>
    </xf>
    <xf numFmtId="168" fontId="43" fillId="0" borderId="0" xfId="0" applyNumberFormat="1" applyFont="1" applyAlignment="1">
      <alignment/>
    </xf>
    <xf numFmtId="3" fontId="43" fillId="0" borderId="15" xfId="0" applyNumberFormat="1" applyFont="1" applyFill="1" applyBorder="1" applyAlignment="1">
      <alignment horizontal="left"/>
    </xf>
    <xf numFmtId="3" fontId="43" fillId="0" borderId="15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left"/>
    </xf>
    <xf numFmtId="3" fontId="43" fillId="0" borderId="15" xfId="0" applyNumberFormat="1" applyFont="1" applyFill="1" applyBorder="1" applyAlignment="1">
      <alignment horizontal="center"/>
    </xf>
    <xf numFmtId="3" fontId="54" fillId="0" borderId="15" xfId="0" applyNumberFormat="1" applyFont="1" applyFill="1" applyBorder="1" applyAlignment="1">
      <alignment horizontal="left"/>
    </xf>
    <xf numFmtId="3" fontId="54" fillId="0" borderId="15" xfId="0" applyNumberFormat="1" applyFont="1" applyFill="1" applyBorder="1" applyAlignment="1">
      <alignment horizontal="center"/>
    </xf>
    <xf numFmtId="169" fontId="54" fillId="0" borderId="15" xfId="0" applyNumberFormat="1" applyFont="1" applyBorder="1" applyAlignment="1">
      <alignment horizontal="center"/>
    </xf>
    <xf numFmtId="3" fontId="54" fillId="0" borderId="23" xfId="0" applyNumberFormat="1" applyFont="1" applyFill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54" fillId="0" borderId="23" xfId="0" applyNumberFormat="1" applyFont="1" applyBorder="1" applyAlignment="1">
      <alignment horizontal="center"/>
    </xf>
    <xf numFmtId="3" fontId="54" fillId="0" borderId="27" xfId="0" applyNumberFormat="1" applyFont="1" applyFill="1" applyBorder="1" applyAlignment="1">
      <alignment horizontal="left"/>
    </xf>
    <xf numFmtId="3" fontId="54" fillId="0" borderId="27" xfId="0" applyNumberFormat="1" applyFont="1" applyBorder="1" applyAlignment="1">
      <alignment horizontal="center"/>
    </xf>
    <xf numFmtId="169" fontId="54" fillId="0" borderId="27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3" fontId="4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53" fillId="0" borderId="24" xfId="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3" fontId="43" fillId="0" borderId="15" xfId="0" applyNumberFormat="1" applyFont="1" applyFill="1" applyBorder="1" applyAlignment="1" quotePrefix="1">
      <alignment horizontal="left"/>
    </xf>
    <xf numFmtId="3" fontId="54" fillId="0" borderId="27" xfId="0" applyNumberFormat="1" applyFont="1" applyFill="1" applyBorder="1" applyAlignment="1">
      <alignment horizontal="center"/>
    </xf>
    <xf numFmtId="3" fontId="47" fillId="0" borderId="24" xfId="0" applyNumberFormat="1" applyFont="1" applyFill="1" applyBorder="1" applyAlignment="1">
      <alignment horizontal="left"/>
    </xf>
    <xf numFmtId="169" fontId="54" fillId="0" borderId="1" xfId="0" applyNumberFormat="1" applyFont="1" applyBorder="1" applyAlignment="1">
      <alignment horizontal="center"/>
    </xf>
    <xf numFmtId="169" fontId="54" fillId="0" borderId="5" xfId="0" applyNumberFormat="1" applyFont="1" applyBorder="1" applyAlignment="1">
      <alignment horizontal="center"/>
    </xf>
    <xf numFmtId="169" fontId="54" fillId="0" borderId="25" xfId="0" applyNumberFormat="1" applyFont="1" applyBorder="1" applyAlignment="1">
      <alignment horizontal="center"/>
    </xf>
    <xf numFmtId="3" fontId="22" fillId="0" borderId="22" xfId="0" applyNumberFormat="1" applyFont="1" applyFill="1" applyBorder="1" applyAlignment="1">
      <alignment horizontal="left"/>
    </xf>
    <xf numFmtId="3" fontId="43" fillId="0" borderId="27" xfId="0" applyNumberFormat="1" applyFont="1" applyFill="1" applyBorder="1" applyAlignment="1">
      <alignment horizontal="center"/>
    </xf>
    <xf numFmtId="3" fontId="43" fillId="0" borderId="22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3" fontId="43" fillId="0" borderId="28" xfId="0" applyNumberFormat="1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horizontal="center"/>
    </xf>
    <xf numFmtId="3" fontId="54" fillId="0" borderId="27" xfId="0" applyNumberFormat="1" applyFont="1" applyFill="1" applyBorder="1" applyAlignment="1">
      <alignment horizontal="center"/>
    </xf>
    <xf numFmtId="3" fontId="43" fillId="0" borderId="15" xfId="0" applyNumberFormat="1" applyFont="1" applyFill="1" applyBorder="1" applyAlignment="1">
      <alignment horizontal="left"/>
    </xf>
    <xf numFmtId="0" fontId="43" fillId="0" borderId="15" xfId="0" applyFont="1" applyFill="1" applyBorder="1" applyAlignment="1">
      <alignment horizontal="center"/>
    </xf>
    <xf numFmtId="3" fontId="54" fillId="0" borderId="27" xfId="0" applyNumberFormat="1" applyFont="1" applyFill="1" applyBorder="1" applyAlignment="1">
      <alignment horizontal="left"/>
    </xf>
    <xf numFmtId="3" fontId="43" fillId="0" borderId="0" xfId="0" applyNumberFormat="1" applyFont="1" applyFill="1" applyBorder="1" applyAlignment="1">
      <alignment horizontal="left"/>
    </xf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9" fontId="43" fillId="0" borderId="29" xfId="0" applyNumberFormat="1" applyFont="1" applyFill="1" applyBorder="1" applyAlignment="1">
      <alignment horizontal="center"/>
    </xf>
    <xf numFmtId="169" fontId="43" fillId="0" borderId="26" xfId="0" applyNumberFormat="1" applyFont="1" applyFill="1" applyBorder="1" applyAlignment="1">
      <alignment horizontal="center"/>
    </xf>
    <xf numFmtId="169" fontId="43" fillId="0" borderId="6" xfId="0" applyNumberFormat="1" applyFont="1" applyFill="1" applyBorder="1" applyAlignment="1">
      <alignment horizontal="center"/>
    </xf>
    <xf numFmtId="169" fontId="43" fillId="0" borderId="15" xfId="0" applyNumberFormat="1" applyFont="1" applyFill="1" applyBorder="1" applyAlignment="1">
      <alignment horizontal="center"/>
    </xf>
    <xf numFmtId="169" fontId="43" fillId="0" borderId="23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4" fillId="0" borderId="27" xfId="0" applyNumberFormat="1" applyFont="1" applyFill="1" applyBorder="1" applyAlignment="1">
      <alignment horizontal="center"/>
    </xf>
    <xf numFmtId="169" fontId="54" fillId="0" borderId="28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17" fontId="4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55" fillId="0" borderId="0" xfId="0" applyFont="1" applyAlignment="1">
      <alignment/>
    </xf>
    <xf numFmtId="0" fontId="53" fillId="0" borderId="2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169" fontId="41" fillId="0" borderId="0" xfId="0" applyNumberFormat="1" applyFont="1" applyFill="1" applyBorder="1" applyAlignment="1">
      <alignment/>
    </xf>
    <xf numFmtId="169" fontId="41" fillId="0" borderId="27" xfId="0" applyNumberFormat="1" applyFont="1" applyBorder="1" applyAlignment="1">
      <alignment/>
    </xf>
    <xf numFmtId="17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22" fillId="0" borderId="0" xfId="151" applyFont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168" fontId="0" fillId="0" borderId="0" xfId="0" applyNumberFormat="1" applyFont="1" applyAlignment="1">
      <alignment/>
    </xf>
    <xf numFmtId="14" fontId="41" fillId="0" borderId="0" xfId="152" applyNumberFormat="1" applyFont="1" applyFill="1" applyBorder="1" applyAlignment="1">
      <alignment horizontal="left"/>
      <protection/>
    </xf>
    <xf numFmtId="3" fontId="43" fillId="0" borderId="0" xfId="0" applyNumberFormat="1" applyFont="1" applyBorder="1" applyAlignment="1">
      <alignment horizontal="center"/>
    </xf>
    <xf numFmtId="0" fontId="22" fillId="24" borderId="30" xfId="0" applyFont="1" applyFill="1" applyBorder="1" applyAlignment="1">
      <alignment/>
    </xf>
    <xf numFmtId="41" fontId="22" fillId="24" borderId="24" xfId="126" applyFont="1" applyFill="1" applyBorder="1" applyAlignment="1" applyProtection="1">
      <alignment/>
      <protection/>
    </xf>
    <xf numFmtId="41" fontId="22" fillId="24" borderId="31" xfId="126" applyFont="1" applyFill="1" applyBorder="1" applyAlignment="1" applyProtection="1">
      <alignment/>
      <protection/>
    </xf>
    <xf numFmtId="179" fontId="22" fillId="24" borderId="24" xfId="126" applyNumberFormat="1" applyFont="1" applyFill="1" applyBorder="1" applyAlignment="1" applyProtection="1">
      <alignment/>
      <protection/>
    </xf>
    <xf numFmtId="179" fontId="22" fillId="24" borderId="31" xfId="126" applyNumberFormat="1" applyFont="1" applyFill="1" applyBorder="1" applyAlignment="1" applyProtection="1">
      <alignment/>
      <protection/>
    </xf>
    <xf numFmtId="41" fontId="0" fillId="0" borderId="6" xfId="126" applyFont="1" applyFill="1" applyBorder="1" applyAlignment="1" applyProtection="1">
      <alignment/>
      <protection/>
    </xf>
    <xf numFmtId="41" fontId="0" fillId="0" borderId="6" xfId="126" applyFont="1" applyFill="1" applyBorder="1" applyAlignment="1" applyProtection="1">
      <alignment horizontal="right"/>
      <protection/>
    </xf>
    <xf numFmtId="41" fontId="22" fillId="0" borderId="6" xfId="126" applyFont="1" applyFill="1" applyBorder="1" applyAlignment="1" applyProtection="1">
      <alignment/>
      <protection/>
    </xf>
    <xf numFmtId="41" fontId="43" fillId="0" borderId="6" xfId="126" applyFont="1" applyFill="1" applyBorder="1" applyAlignment="1" applyProtection="1" quotePrefix="1">
      <alignment/>
      <protection/>
    </xf>
    <xf numFmtId="179" fontId="42" fillId="0" borderId="21" xfId="126" applyNumberFormat="1" applyFont="1" applyFill="1" applyBorder="1" applyAlignment="1" applyProtection="1">
      <alignment/>
      <protection/>
    </xf>
    <xf numFmtId="0" fontId="41" fillId="0" borderId="20" xfId="0" applyFont="1" applyFill="1" applyBorder="1" applyAlignment="1">
      <alignment horizontal="center" vertical="center" wrapText="1"/>
    </xf>
    <xf numFmtId="41" fontId="53" fillId="0" borderId="6" xfId="126" applyFont="1" applyFill="1" applyBorder="1" applyAlignment="1" applyProtection="1" quotePrefix="1">
      <alignment/>
      <protection/>
    </xf>
    <xf numFmtId="41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179" fontId="22" fillId="0" borderId="0" xfId="126" applyNumberFormat="1" applyFont="1" applyFill="1" applyBorder="1" applyAlignment="1" applyProtection="1">
      <alignment/>
      <protection/>
    </xf>
    <xf numFmtId="179" fontId="42" fillId="0" borderId="0" xfId="126" applyNumberFormat="1" applyFont="1" applyFill="1" applyBorder="1" applyAlignment="1" applyProtection="1">
      <alignment/>
      <protection/>
    </xf>
    <xf numFmtId="0" fontId="0" fillId="0" borderId="32" xfId="0" applyFill="1" applyBorder="1" applyAlignment="1">
      <alignment horizontal="center" vertical="center" wrapText="1"/>
    </xf>
    <xf numFmtId="41" fontId="22" fillId="24" borderId="1" xfId="126" applyFont="1" applyFill="1" applyBorder="1" applyAlignment="1" applyProtection="1">
      <alignment/>
      <protection/>
    </xf>
    <xf numFmtId="41" fontId="53" fillId="0" borderId="0" xfId="126" applyFont="1" applyFill="1" applyBorder="1" applyAlignment="1" applyProtection="1" quotePrefix="1">
      <alignment/>
      <protection/>
    </xf>
    <xf numFmtId="41" fontId="22" fillId="0" borderId="21" xfId="126" applyFont="1" applyFill="1" applyBorder="1" applyAlignment="1" applyProtection="1">
      <alignment/>
      <protection/>
    </xf>
    <xf numFmtId="41" fontId="0" fillId="0" borderId="0" xfId="126" applyFont="1" applyFill="1" applyBorder="1" applyAlignment="1" applyProtection="1">
      <alignment/>
      <protection/>
    </xf>
    <xf numFmtId="41" fontId="43" fillId="0" borderId="0" xfId="126" applyFont="1" applyFill="1" applyBorder="1" applyAlignment="1" applyProtection="1" quotePrefix="1">
      <alignment/>
      <protection/>
    </xf>
    <xf numFmtId="179" fontId="22" fillId="24" borderId="1" xfId="126" applyNumberFormat="1" applyFont="1" applyFill="1" applyBorder="1" applyAlignment="1" applyProtection="1">
      <alignment/>
      <protection/>
    </xf>
    <xf numFmtId="41" fontId="0" fillId="0" borderId="21" xfId="126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22" fillId="24" borderId="33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1" fontId="0" fillId="0" borderId="34" xfId="126" applyFont="1" applyFill="1" applyBorder="1" applyAlignment="1" applyProtection="1">
      <alignment/>
      <protection/>
    </xf>
    <xf numFmtId="41" fontId="22" fillId="0" borderId="34" xfId="126" applyFont="1" applyFill="1" applyBorder="1" applyAlignment="1" applyProtection="1">
      <alignment/>
      <protection/>
    </xf>
    <xf numFmtId="179" fontId="0" fillId="0" borderId="34" xfId="126" applyNumberFormat="1" applyFont="1" applyFill="1" applyBorder="1" applyAlignment="1" applyProtection="1">
      <alignment/>
      <protection/>
    </xf>
    <xf numFmtId="0" fontId="42" fillId="0" borderId="34" xfId="0" applyFont="1" applyFill="1" applyBorder="1" applyAlignment="1">
      <alignment/>
    </xf>
    <xf numFmtId="41" fontId="0" fillId="0" borderId="17" xfId="126" applyFont="1" applyFill="1" applyBorder="1" applyAlignment="1" applyProtection="1">
      <alignment/>
      <protection/>
    </xf>
    <xf numFmtId="0" fontId="22" fillId="24" borderId="35" xfId="0" applyFont="1" applyFill="1" applyBorder="1" applyAlignment="1">
      <alignment/>
    </xf>
    <xf numFmtId="41" fontId="22" fillId="24" borderId="36" xfId="126" applyFont="1" applyFill="1" applyBorder="1" applyAlignment="1" applyProtection="1">
      <alignment/>
      <protection/>
    </xf>
    <xf numFmtId="41" fontId="22" fillId="24" borderId="37" xfId="126" applyFont="1" applyFill="1" applyBorder="1" applyAlignment="1" applyProtection="1">
      <alignment/>
      <protection/>
    </xf>
    <xf numFmtId="41" fontId="22" fillId="24" borderId="38" xfId="126" applyFont="1" applyFill="1" applyBorder="1" applyAlignment="1" applyProtection="1">
      <alignment/>
      <protection/>
    </xf>
    <xf numFmtId="179" fontId="42" fillId="24" borderId="36" xfId="126" applyNumberFormat="1" applyFont="1" applyFill="1" applyBorder="1" applyAlignment="1" applyProtection="1">
      <alignment/>
      <protection/>
    </xf>
    <xf numFmtId="0" fontId="22" fillId="24" borderId="30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41" fontId="22" fillId="24" borderId="31" xfId="126" applyFont="1" applyFill="1" applyBorder="1" applyAlignment="1" applyProtection="1">
      <alignment vertical="center"/>
      <protection/>
    </xf>
    <xf numFmtId="41" fontId="22" fillId="24" borderId="1" xfId="126" applyFont="1" applyFill="1" applyBorder="1" applyAlignment="1" applyProtection="1">
      <alignment vertical="center"/>
      <protection/>
    </xf>
    <xf numFmtId="41" fontId="22" fillId="24" borderId="24" xfId="126" applyFont="1" applyFill="1" applyBorder="1" applyAlignment="1" applyProtection="1">
      <alignment horizontal="right" vertical="center"/>
      <protection/>
    </xf>
    <xf numFmtId="41" fontId="0" fillId="24" borderId="24" xfId="126" applyFont="1" applyFill="1" applyBorder="1" applyAlignment="1" applyProtection="1">
      <alignment vertical="center"/>
      <protection/>
    </xf>
    <xf numFmtId="179" fontId="42" fillId="24" borderId="31" xfId="126" applyNumberFormat="1" applyFont="1" applyFill="1" applyBorder="1" applyAlignment="1" applyProtection="1">
      <alignment vertical="center"/>
      <protection/>
    </xf>
    <xf numFmtId="41" fontId="22" fillId="0" borderId="41" xfId="126" applyFont="1" applyFill="1" applyBorder="1" applyAlignment="1" applyProtection="1">
      <alignment/>
      <protection/>
    </xf>
    <xf numFmtId="41" fontId="22" fillId="0" borderId="42" xfId="126" applyFont="1" applyFill="1" applyBorder="1" applyAlignment="1" applyProtection="1">
      <alignment/>
      <protection/>
    </xf>
    <xf numFmtId="41" fontId="22" fillId="0" borderId="43" xfId="126" applyFont="1" applyFill="1" applyBorder="1" applyAlignment="1" applyProtection="1">
      <alignment/>
      <protection/>
    </xf>
    <xf numFmtId="41" fontId="22" fillId="0" borderId="19" xfId="126" applyFont="1" applyFill="1" applyBorder="1" applyAlignment="1" applyProtection="1">
      <alignment horizontal="right"/>
      <protection/>
    </xf>
    <xf numFmtId="179" fontId="42" fillId="0" borderId="42" xfId="126" applyNumberFormat="1" applyFont="1" applyFill="1" applyBorder="1" applyAlignment="1" applyProtection="1">
      <alignment/>
      <protection/>
    </xf>
    <xf numFmtId="0" fontId="56" fillId="0" borderId="24" xfId="151" applyFont="1" applyBorder="1" applyAlignment="1" applyProtection="1">
      <alignment horizontal="center" vertical="center" wrapText="1"/>
      <protection/>
    </xf>
    <xf numFmtId="0" fontId="56" fillId="0" borderId="1" xfId="151" applyFont="1" applyBorder="1" applyAlignment="1" applyProtection="1">
      <alignment horizontal="center" vertical="center" wrapText="1"/>
      <protection/>
    </xf>
    <xf numFmtId="0" fontId="56" fillId="0" borderId="25" xfId="151" applyFont="1" applyBorder="1" applyAlignment="1" applyProtection="1">
      <alignment horizontal="center" vertical="center" wrapText="1"/>
      <protection/>
    </xf>
    <xf numFmtId="3" fontId="47" fillId="0" borderId="24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/>
    </xf>
    <xf numFmtId="3" fontId="47" fillId="0" borderId="25" xfId="0" applyNumberFormat="1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3" fillId="0" borderId="0" xfId="0" applyFont="1" applyAlignment="1">
      <alignment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caché" xfId="59"/>
    <cellStyle name="Calcolo" xfId="60"/>
    <cellStyle name="Calculation" xfId="61"/>
    <cellStyle name="Cella collegata" xfId="62"/>
    <cellStyle name="Cella da controllare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Hyperlink" xfId="70"/>
    <cellStyle name="Followed Hyperlink" xfId="71"/>
    <cellStyle name="color gray" xfId="72"/>
    <cellStyle name="Colore 1" xfId="73"/>
    <cellStyle name="Colore 2" xfId="74"/>
    <cellStyle name="Colore 3" xfId="75"/>
    <cellStyle name="Colore 4" xfId="76"/>
    <cellStyle name="Colore 5" xfId="77"/>
    <cellStyle name="Colore 6" xfId="78"/>
    <cellStyle name="Comma [0]_APAAB1BE (2)" xfId="79"/>
    <cellStyle name="Comma 2" xfId="80"/>
    <cellStyle name="Comma 2 2" xfId="81"/>
    <cellStyle name="Comma 2 3" xfId="82"/>
    <cellStyle name="Comma 3" xfId="83"/>
    <cellStyle name="Comma 3 2" xfId="84"/>
    <cellStyle name="Comma 4" xfId="85"/>
    <cellStyle name="Comma 4 2" xfId="86"/>
    <cellStyle name="Comma 5" xfId="87"/>
    <cellStyle name="Comma 6" xfId="88"/>
    <cellStyle name="Comma 7" xfId="89"/>
    <cellStyle name="Comma 8" xfId="90"/>
    <cellStyle name="Comma(0)" xfId="91"/>
    <cellStyle name="comma(1)" xfId="92"/>
    <cellStyle name="Comma(3)" xfId="93"/>
    <cellStyle name="Comma[0]" xfId="94"/>
    <cellStyle name="Comma[1]" xfId="95"/>
    <cellStyle name="Comma_2007 asylum trends_tab_graphs_working file 2 2" xfId="96"/>
    <cellStyle name="Comma0" xfId="97"/>
    <cellStyle name="Currency [0]_NATURAL" xfId="98"/>
    <cellStyle name="Currency_NATURAL" xfId="99"/>
    <cellStyle name="Currency0" xfId="100"/>
    <cellStyle name="Date" xfId="101"/>
    <cellStyle name="données" xfId="102"/>
    <cellStyle name="donnéesbord" xfId="103"/>
    <cellStyle name="Euro" xfId="104"/>
    <cellStyle name="Explanatory Text" xfId="105"/>
    <cellStyle name="Ezres [0]_demo" xfId="106"/>
    <cellStyle name="Ezres_demo" xfId="107"/>
    <cellStyle name="Fixed" xfId="108"/>
    <cellStyle name="Good" xfId="109"/>
    <cellStyle name="Good 2" xfId="110"/>
    <cellStyle name="Good_dati MSNA x 13 gennaio 2017" xfId="111"/>
    <cellStyle name="grey" xfId="112"/>
    <cellStyle name="H1" xfId="113"/>
    <cellStyle name="H2" xfId="114"/>
    <cellStyle name="H3" xfId="115"/>
    <cellStyle name="H4" xfId="116"/>
    <cellStyle name="H5" xfId="117"/>
    <cellStyle name="Heading 1" xfId="118"/>
    <cellStyle name="Heading 2" xfId="119"/>
    <cellStyle name="Heading 3" xfId="120"/>
    <cellStyle name="Heading 4" xfId="121"/>
    <cellStyle name="Input" xfId="122"/>
    <cellStyle name="Linked Cell" xfId="123"/>
    <cellStyle name="Comma" xfId="124"/>
    <cellStyle name="Migliaia (0)_COPERTIN" xfId="125"/>
    <cellStyle name="Comma [0]" xfId="126"/>
    <cellStyle name="Migliaia [0] 2" xfId="127"/>
    <cellStyle name="Migliaia [0] 2 2" xfId="128"/>
    <cellStyle name="Neutral" xfId="129"/>
    <cellStyle name="Neutrale" xfId="130"/>
    <cellStyle name="Non_definito" xfId="131"/>
    <cellStyle name="Normal 2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rmal 9" xfId="139"/>
    <cellStyle name="Normal_% STOCK OF FOREIGN POP" xfId="140"/>
    <cellStyle name="Normál_B17" xfId="141"/>
    <cellStyle name="Normal_Book5" xfId="142"/>
    <cellStyle name="Normál_demo" xfId="143"/>
    <cellStyle name="Normal_DEUTab1" xfId="144"/>
    <cellStyle name="Normal-blank" xfId="145"/>
    <cellStyle name="Normal-droit" xfId="146"/>
    <cellStyle name="Normale 2" xfId="147"/>
    <cellStyle name="Normale 2 2" xfId="148"/>
    <cellStyle name="Normale 3" xfId="149"/>
    <cellStyle name="Normale_migr_asyunaa" xfId="150"/>
    <cellStyle name="Normale_PRES_sto_anni_70_04" xfId="151"/>
    <cellStyle name="Normale_SERIE" xfId="152"/>
    <cellStyle name="Nota" xfId="153"/>
    <cellStyle name="Note" xfId="154"/>
    <cellStyle name="notes" xfId="155"/>
    <cellStyle name="Output" xfId="156"/>
    <cellStyle name="Pénznem [0]_demo" xfId="157"/>
    <cellStyle name="Pénznem_demo" xfId="158"/>
    <cellStyle name="Percent 2" xfId="159"/>
    <cellStyle name="Percent 3" xfId="160"/>
    <cellStyle name="Percent 4" xfId="161"/>
    <cellStyle name="Percent" xfId="162"/>
    <cellStyle name="semestre" xfId="163"/>
    <cellStyle name="Standard_Austria" xfId="164"/>
    <cellStyle name="Testo avviso" xfId="165"/>
    <cellStyle name="Testo descrittivo" xfId="166"/>
    <cellStyle name="tête chapitre" xfId="167"/>
    <cellStyle name="Title" xfId="168"/>
    <cellStyle name="Titolo" xfId="169"/>
    <cellStyle name="Titolo 1" xfId="170"/>
    <cellStyle name="Titolo 2" xfId="171"/>
    <cellStyle name="Titolo 3" xfId="172"/>
    <cellStyle name="Titolo 4" xfId="173"/>
    <cellStyle name="Titolo_20160501AnalysisofEstimatedArrivals" xfId="174"/>
    <cellStyle name="titre" xfId="175"/>
    <cellStyle name="Total" xfId="176"/>
    <cellStyle name="Totale" xfId="177"/>
    <cellStyle name="Valore non valido" xfId="178"/>
    <cellStyle name="Valore valido" xfId="179"/>
    <cellStyle name="Currency" xfId="180"/>
    <cellStyle name="Valuta (0)_COPERTIN" xfId="181"/>
    <cellStyle name="Currency [0]" xfId="182"/>
    <cellStyle name="Warning Text" xfId="183"/>
    <cellStyle name="Wrapped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62932"/>
        <c:axId val="4439797"/>
      </c:line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797"/>
        <c:crosses val="autoZero"/>
        <c:auto val="1"/>
        <c:lblOffset val="100"/>
        <c:noMultiLvlLbl val="0"/>
      </c:catAx>
      <c:valAx>
        <c:axId val="4439797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862932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'[1]1- sbarchi'!#REF!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'[1]1- sbarchi'!#REF!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'[1]1- sbarchi'!#REF!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'[1]1- sbarchi'!#REF!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'[1]1- sbarchi'!#REF!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'[1]1- sbarchi'!#REF!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958174"/>
        <c:axId val="24079247"/>
      </c:line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79247"/>
        <c:crosses val="autoZero"/>
        <c:auto val="1"/>
        <c:lblOffset val="100"/>
        <c:noMultiLvlLbl val="0"/>
      </c:catAx>
      <c:valAx>
        <c:axId val="24079247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9958174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Minori stranieri non accompagnati richiedenti asilo in Italia e percentuale sul totale richiedenti. Anni 2013-2017</a:t>
            </a:r>
          </a:p>
        </c:rich>
      </c:tx>
      <c:layout>
        <c:manualLayout>
          <c:xMode val="factor"/>
          <c:yMode val="factor"/>
          <c:x val="0.00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55"/>
          <c:w val="0.972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1!$Y$24</c:f>
              <c:strCache>
                <c:ptCount val="1"/>
                <c:pt idx="0">
                  <c:v>MSNA richiedenti asilo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1!$X$25:$X$29</c:f>
              <c:strCache/>
            </c:strRef>
          </c:cat>
          <c:val>
            <c:numRef>
              <c:f>1!$Y$25:$Y$29</c:f>
              <c:numCache/>
            </c:numRef>
          </c:val>
        </c:ser>
        <c:axId val="15386632"/>
        <c:axId val="4261961"/>
      </c:barChart>
      <c:lineChart>
        <c:grouping val="standard"/>
        <c:varyColors val="0"/>
        <c:ser>
          <c:idx val="0"/>
          <c:order val="1"/>
          <c:tx>
            <c:strRef>
              <c:f>1!$Z$24</c:f>
              <c:strCache>
                <c:ptCount val="1"/>
                <c:pt idx="0">
                  <c:v>% MSNA su tot richiedenti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1!$X$25:$X$29</c:f>
              <c:strCache/>
            </c:strRef>
          </c:cat>
          <c:val>
            <c:numRef>
              <c:f>1!$Z$25:$Z$29</c:f>
              <c:numCache/>
            </c:numRef>
          </c:val>
          <c:smooth val="0"/>
        </c:ser>
        <c:axId val="38357650"/>
        <c:axId val="9674531"/>
      </c:lineChart>
      <c:catAx>
        <c:axId val="1538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1961"/>
        <c:crosses val="autoZero"/>
        <c:auto val="0"/>
        <c:lblOffset val="100"/>
        <c:noMultiLvlLbl val="0"/>
      </c:catAx>
      <c:valAx>
        <c:axId val="4261961"/>
        <c:scaling>
          <c:orientation val="minMax"/>
          <c:max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86632"/>
        <c:crossesAt val="1"/>
        <c:crossBetween val="between"/>
        <c:dispUnits/>
        <c:majorUnit val="1000"/>
      </c:valAx>
      <c:catAx>
        <c:axId val="38357650"/>
        <c:scaling>
          <c:orientation val="minMax"/>
        </c:scaling>
        <c:axPos val="b"/>
        <c:delete val="1"/>
        <c:majorTickMark val="in"/>
        <c:minorTickMark val="none"/>
        <c:tickLblPos val="nextTo"/>
        <c:crossAx val="9674531"/>
        <c:crosses val="autoZero"/>
        <c:auto val="0"/>
        <c:lblOffset val="100"/>
        <c:noMultiLvlLbl val="0"/>
      </c:catAx>
      <c:valAx>
        <c:axId val="967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576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"/>
          <c:y val="0.09025"/>
          <c:w val="0.7065"/>
          <c:h val="0.05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151"/>
          <c:w val="0.7315"/>
          <c:h val="0.7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3!$B$5:$B$6</c:f>
              <c:strCache/>
            </c:strRef>
          </c:cat>
          <c:val>
            <c:numRef>
              <c:f>3!$D$5:$D$6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25"/>
          <c:y val="0.02525"/>
          <c:w val="0.41275"/>
          <c:h val="0.0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4725"/>
          <c:w val="0.734"/>
          <c:h val="0.8022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3!$B$10:$B$11</c:f>
              <c:strCache/>
            </c:strRef>
          </c:cat>
          <c:val>
            <c:numRef>
              <c:f>3!$D$10:$D$11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"/>
          <c:y val="0.03775"/>
          <c:w val="0.653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Esiti delle richieste di asilo presentate da minori non accompagnati. Anno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365"/>
          <c:w val="0.962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3!$C$50:$H$50</c:f>
              <c:strCache/>
            </c:strRef>
          </c:cat>
          <c:val>
            <c:numRef>
              <c:f>3!$C$84:$H$84</c:f>
              <c:numCache/>
            </c:numRef>
          </c:val>
        </c:ser>
        <c:axId val="19961916"/>
        <c:axId val="45439517"/>
      </c:bar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39517"/>
        <c:crosses val="autoZero"/>
        <c:auto val="1"/>
        <c:lblOffset val="100"/>
        <c:noMultiLvlLbl val="0"/>
      </c:catAx>
      <c:valAx>
        <c:axId val="45439517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961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Minori non accompagnati richiedenti asilo per principali paesi di origine. Anno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75"/>
          <c:w val="0.970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3!$F$5:$F$12</c:f>
              <c:strCache/>
            </c:strRef>
          </c:cat>
          <c:val>
            <c:numRef>
              <c:f>3!$G$5:$G$12</c:f>
              <c:numCache/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722231"/>
        <c:crosses val="autoZero"/>
        <c:auto val="1"/>
        <c:lblOffset val="100"/>
        <c:noMultiLvlLbl val="0"/>
      </c:catAx>
      <c:valAx>
        <c:axId val="56722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1626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1626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21</xdr:row>
      <xdr:rowOff>76200</xdr:rowOff>
    </xdr:from>
    <xdr:to>
      <xdr:col>6</xdr:col>
      <xdr:colOff>733425</xdr:colOff>
      <xdr:row>49</xdr:row>
      <xdr:rowOff>123825</xdr:rowOff>
    </xdr:to>
    <xdr:graphicFrame>
      <xdr:nvGraphicFramePr>
        <xdr:cNvPr id="3" name="Chart 5"/>
        <xdr:cNvGraphicFramePr/>
      </xdr:nvGraphicFramePr>
      <xdr:xfrm>
        <a:off x="257175" y="3686175"/>
        <a:ext cx="58674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27</xdr:row>
      <xdr:rowOff>19050</xdr:rowOff>
    </xdr:from>
    <xdr:to>
      <xdr:col>18</xdr:col>
      <xdr:colOff>323850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9305925" y="4438650"/>
        <a:ext cx="33051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428625</xdr:colOff>
      <xdr:row>26</xdr:row>
      <xdr:rowOff>142875</xdr:rowOff>
    </xdr:from>
    <xdr:to>
      <xdr:col>23</xdr:col>
      <xdr:colOff>428625</xdr:colOff>
      <xdr:row>47</xdr:row>
      <xdr:rowOff>0</xdr:rowOff>
    </xdr:to>
    <xdr:graphicFrame>
      <xdr:nvGraphicFramePr>
        <xdr:cNvPr id="2" name="Chart 4"/>
        <xdr:cNvGraphicFramePr/>
      </xdr:nvGraphicFramePr>
      <xdr:xfrm>
        <a:off x="12715875" y="4410075"/>
        <a:ext cx="30480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66675</xdr:colOff>
      <xdr:row>47</xdr:row>
      <xdr:rowOff>95250</xdr:rowOff>
    </xdr:from>
    <xdr:to>
      <xdr:col>23</xdr:col>
      <xdr:colOff>476250</xdr:colOff>
      <xdr:row>71</xdr:row>
      <xdr:rowOff>28575</xdr:rowOff>
    </xdr:to>
    <xdr:graphicFrame>
      <xdr:nvGraphicFramePr>
        <xdr:cNvPr id="3" name="Chart 6"/>
        <xdr:cNvGraphicFramePr/>
      </xdr:nvGraphicFramePr>
      <xdr:xfrm>
        <a:off x="9305925" y="7629525"/>
        <a:ext cx="6505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1</xdr:row>
      <xdr:rowOff>19050</xdr:rowOff>
    </xdr:from>
    <xdr:to>
      <xdr:col>23</xdr:col>
      <xdr:colOff>590550</xdr:colOff>
      <xdr:row>25</xdr:row>
      <xdr:rowOff>57150</xdr:rowOff>
    </xdr:to>
    <xdr:graphicFrame>
      <xdr:nvGraphicFramePr>
        <xdr:cNvPr id="4" name="Chart 7"/>
        <xdr:cNvGraphicFramePr/>
      </xdr:nvGraphicFramePr>
      <xdr:xfrm>
        <a:off x="9286875" y="171450"/>
        <a:ext cx="663892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x%20editorial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ZJamie\Remittance\GDP%20update%20by%20GDF%20Apr04-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B170419\LOCALS~1\Temp\Temporary%20Directory%201%20for%20STRMG_Mar06.zip\Nov-IN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DF%202005\Chapter%201\Chapter%201%20-%20Figures%20(Feb%2014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istica\Documents\SETTORE%20STATISTICA%20-%20MONITORAGGIO\SETTORE%20MONITORAGGIO\BANCA%20DATI%20NAZIONALE\....NEW...CRISI%20IMMIGRAZIONE%20IN%20UE\arrivi%20UNHCR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istica\Documents\SETTORE%20STATISTICA%20-%20MONITORAGGIO\SETTORE%20MONITORAGGIO\BANCA%20DATI%20NAZIONALE\Area%20ASILO%20e%20Protezione%20internazionale\arrivi%20UNHCR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istica\Documents\SETTORE%20STATISTICA%20-%20MONITORAGGIO\SETTORE%20MONITORAGGIO\BANCA%20DATI%20NAZIONALE\Area%20ASILO%20e%20Protezione%20internazionale\Protez%20internazion%20mensili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sbarchi"/>
      <sheetName val="1- asilo"/>
      <sheetName val="2- accoglienza"/>
      <sheetName val="4- minori"/>
      <sheetName val="Data"/>
      <sheetName val="mort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DP_comb"/>
      <sheetName val="GDP05"/>
      <sheetName val="GDP06"/>
      <sheetName val="CountryLis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t1"/>
      <sheetName val="cht2"/>
      <sheetName val="Sheet5"/>
      <sheetName val="Sheet4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1.2"/>
      <sheetName val="F1.3"/>
      <sheetName val="F1.4"/>
      <sheetName val="Fig 1.4 - ex China"/>
      <sheetName val="F1.5"/>
      <sheetName val="F1.6"/>
      <sheetName val="F1.7"/>
      <sheetName val="F1.8"/>
      <sheetName val="Fig 9"/>
      <sheetName val="F1.10"/>
      <sheetName val="F1.11"/>
      <sheetName val="F1.12"/>
      <sheetName val="F1.13"/>
      <sheetName val="F1.14"/>
      <sheetName val="F1.15"/>
      <sheetName val="Box1.1"/>
      <sheetName val="T.1.1"/>
      <sheetName val="T1.2"/>
      <sheetName val="T1.3"/>
      <sheetName val="T1.4"/>
      <sheetName val="Box1.2"/>
      <sheetName val="T1A.1"/>
      <sheetName val="T1.A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J4" sqref="J4"/>
    </sheetView>
  </sheetViews>
  <sheetFormatPr defaultColWidth="9.140625" defaultRowHeight="12.75" customHeight="1"/>
  <cols>
    <col min="1" max="1" width="3.7109375" style="113" customWidth="1"/>
    <col min="2" max="2" width="9.8515625" style="113" customWidth="1"/>
    <col min="3" max="3" width="10.28125" style="113" customWidth="1"/>
    <col min="4" max="4" width="9.140625" style="113" customWidth="1"/>
    <col min="5" max="5" width="10.28125" style="113" customWidth="1"/>
    <col min="6" max="6" width="7.140625" style="113" customWidth="1"/>
    <col min="7" max="7" width="8.140625" style="113" customWidth="1"/>
    <col min="8" max="8" width="6.00390625" style="113" customWidth="1"/>
    <col min="9" max="16384" width="9.140625" style="113" customWidth="1"/>
  </cols>
  <sheetData>
    <row r="4" spans="2:8" ht="114.75" customHeight="1">
      <c r="B4" s="173" t="s">
        <v>71</v>
      </c>
      <c r="C4" s="174"/>
      <c r="D4" s="174"/>
      <c r="E4" s="174"/>
      <c r="F4" s="174"/>
      <c r="G4" s="174"/>
      <c r="H4" s="175"/>
    </row>
    <row r="5" spans="3:7" ht="6.75" customHeight="1">
      <c r="C5" s="114"/>
      <c r="D5" s="114"/>
      <c r="E5" s="114"/>
      <c r="F5" s="114"/>
      <c r="G5" s="114"/>
    </row>
    <row r="6" ht="12.75" customHeight="1">
      <c r="B6" s="113" t="s">
        <v>72</v>
      </c>
    </row>
    <row r="7" ht="12.75" customHeight="1">
      <c r="B7" s="106"/>
    </row>
    <row r="8" ht="12.75" customHeight="1">
      <c r="B8" s="106"/>
    </row>
    <row r="9" ht="12.75" customHeight="1">
      <c r="B9" s="115"/>
    </row>
    <row r="10" ht="12.75" customHeight="1">
      <c r="B10" s="106"/>
    </row>
    <row r="11" ht="12.75" customHeight="1">
      <c r="B11" s="106"/>
    </row>
    <row r="12" ht="12.75" customHeight="1">
      <c r="B12" s="106"/>
    </row>
    <row r="13" spans="2:6" ht="12.75" customHeight="1">
      <c r="B13" s="106"/>
      <c r="C13" s="116"/>
      <c r="E13" s="116"/>
      <c r="F13" s="116"/>
    </row>
    <row r="14" spans="2:6" ht="12.75" customHeight="1">
      <c r="B14" s="106"/>
      <c r="C14" s="116"/>
      <c r="E14" s="116"/>
      <c r="F14" s="116"/>
    </row>
    <row r="15" ht="12.75" customHeight="1">
      <c r="B15" s="106"/>
    </row>
    <row r="18" spans="2:6" ht="12.75" customHeight="1">
      <c r="B18" s="106"/>
      <c r="C18" s="116"/>
      <c r="E18" s="116"/>
      <c r="F18" s="116"/>
    </row>
    <row r="19" spans="3:6" ht="12.75" customHeight="1">
      <c r="C19" s="116"/>
      <c r="E19" s="116"/>
      <c r="F19" s="116"/>
    </row>
    <row r="20" spans="3:6" ht="12.75" customHeight="1">
      <c r="C20" s="116"/>
      <c r="E20" s="116"/>
      <c r="F20" s="116"/>
    </row>
    <row r="21" spans="3:6" ht="12.75" customHeight="1">
      <c r="C21" s="116"/>
      <c r="E21" s="116"/>
      <c r="F21" s="116"/>
    </row>
    <row r="22" spans="3:6" ht="12.75" customHeight="1">
      <c r="C22" s="116"/>
      <c r="E22" s="116"/>
      <c r="F22" s="116"/>
    </row>
    <row r="23" spans="3:6" ht="12.75" customHeight="1">
      <c r="C23" s="116"/>
      <c r="E23" s="116"/>
      <c r="F23" s="116"/>
    </row>
    <row r="24" spans="3:6" ht="12.75" customHeight="1">
      <c r="C24" s="116"/>
      <c r="E24" s="116"/>
      <c r="F24" s="116"/>
    </row>
    <row r="25" spans="3:6" ht="12.75" customHeight="1">
      <c r="C25" s="116"/>
      <c r="E25" s="116"/>
      <c r="F25" s="116"/>
    </row>
    <row r="26" spans="3:6" ht="12.75" customHeight="1">
      <c r="C26" s="116"/>
      <c r="E26" s="116"/>
      <c r="F26" s="116"/>
    </row>
    <row r="27" spans="3:6" ht="12.75" customHeight="1">
      <c r="C27" s="116"/>
      <c r="E27" s="116"/>
      <c r="F27" s="116"/>
    </row>
    <row r="28" spans="3:6" ht="12.75" customHeight="1">
      <c r="C28" s="116"/>
      <c r="E28" s="116"/>
      <c r="F28" s="116"/>
    </row>
    <row r="29" spans="2:7" ht="12.75" customHeight="1">
      <c r="B29" s="117"/>
      <c r="C29" s="116"/>
      <c r="E29" s="116"/>
      <c r="F29" s="116"/>
      <c r="G29" s="117"/>
    </row>
  </sheetData>
  <sheetProtection/>
  <mergeCells count="1">
    <mergeCell ref="B4:H4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51"/>
  <sheetViews>
    <sheetView zoomScale="95" zoomScaleNormal="95" workbookViewId="0" topLeftCell="A19">
      <selection activeCell="B2" sqref="B2:G51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7" max="7" width="11.57421875" style="0" customWidth="1"/>
  </cols>
  <sheetData>
    <row r="2" spans="2:6" ht="12.75">
      <c r="B2" s="23" t="s">
        <v>16</v>
      </c>
      <c r="C2" s="23"/>
      <c r="D2" s="23"/>
      <c r="E2" s="23"/>
      <c r="F2" s="23"/>
    </row>
    <row r="3" spans="2:7" ht="29.25" customHeight="1">
      <c r="B3" s="83" t="s">
        <v>13</v>
      </c>
      <c r="C3" s="83" t="s">
        <v>17</v>
      </c>
      <c r="D3" s="107" t="s">
        <v>18</v>
      </c>
      <c r="E3" s="108" t="s">
        <v>19</v>
      </c>
      <c r="F3" s="108" t="s">
        <v>20</v>
      </c>
      <c r="G3" s="108" t="s">
        <v>21</v>
      </c>
    </row>
    <row r="4" spans="2:7" ht="12.75">
      <c r="B4" s="24" t="s">
        <v>0</v>
      </c>
      <c r="C4" s="25">
        <v>26620</v>
      </c>
      <c r="D4" s="25">
        <v>805</v>
      </c>
      <c r="E4" s="25">
        <v>1508</v>
      </c>
      <c r="F4" s="25">
        <f>+E4+D4</f>
        <v>2313</v>
      </c>
      <c r="G4" s="111">
        <f>+D4/F4*100</f>
        <v>34.80328577604842</v>
      </c>
    </row>
    <row r="5" spans="2:7" ht="12.75">
      <c r="B5" s="24" t="s">
        <v>1</v>
      </c>
      <c r="C5" s="25">
        <v>63456</v>
      </c>
      <c r="D5" s="25">
        <v>2505</v>
      </c>
      <c r="E5" s="25">
        <v>1745</v>
      </c>
      <c r="F5" s="25">
        <f>+E5+D5</f>
        <v>4250</v>
      </c>
      <c r="G5" s="34">
        <f>+D5/F5*100</f>
        <v>58.94117647058823</v>
      </c>
    </row>
    <row r="6" spans="2:7" ht="12.75">
      <c r="B6" s="24" t="s">
        <v>5</v>
      </c>
      <c r="C6" s="25">
        <v>83970</v>
      </c>
      <c r="D6" s="25">
        <v>3959</v>
      </c>
      <c r="E6" s="25">
        <v>7168</v>
      </c>
      <c r="F6" s="25">
        <f>+E6+D6</f>
        <v>11127</v>
      </c>
      <c r="G6" s="34">
        <f>+D6/F6*100</f>
        <v>35.580120427788266</v>
      </c>
    </row>
    <row r="7" spans="2:7" ht="12.75">
      <c r="B7" s="26" t="s">
        <v>22</v>
      </c>
      <c r="C7" s="25">
        <v>123600</v>
      </c>
      <c r="D7" s="25">
        <v>5639</v>
      </c>
      <c r="E7" s="25">
        <v>5984</v>
      </c>
      <c r="F7" s="25">
        <f>+E7+D7</f>
        <v>11623</v>
      </c>
      <c r="G7" s="34">
        <f>+D7/F7*100</f>
        <v>48.51587369870085</v>
      </c>
    </row>
    <row r="8" spans="2:7" ht="12.75">
      <c r="B8" s="2" t="s">
        <v>67</v>
      </c>
      <c r="C8" s="25">
        <v>130119</v>
      </c>
      <c r="D8" s="25">
        <v>9782</v>
      </c>
      <c r="E8" s="25">
        <v>6525</v>
      </c>
      <c r="F8" s="25">
        <f>+E8+D8</f>
        <v>16307</v>
      </c>
      <c r="G8" s="34">
        <f>+D8/F8*100</f>
        <v>59.98650886122524</v>
      </c>
    </row>
    <row r="9" spans="2:12" ht="12.75">
      <c r="B9" s="2"/>
      <c r="C9" s="27"/>
      <c r="D9" s="28"/>
      <c r="E9" s="27"/>
      <c r="F9" s="27"/>
      <c r="G9" s="27"/>
      <c r="L9" s="7"/>
    </row>
    <row r="10" spans="2:7" ht="12.75">
      <c r="B10" s="2"/>
      <c r="C10" s="27"/>
      <c r="D10" s="28"/>
      <c r="E10" s="27"/>
      <c r="F10" s="27"/>
      <c r="G10" s="27"/>
    </row>
    <row r="11" spans="2:7" ht="12.75">
      <c r="B11" s="2" t="s">
        <v>28</v>
      </c>
      <c r="C11" s="27"/>
      <c r="D11" s="30">
        <f>+D4/C4*100</f>
        <v>3.0240420736288507</v>
      </c>
      <c r="E11" s="7">
        <f>+E4/C4*100</f>
        <v>5.664913598797897</v>
      </c>
      <c r="F11" s="7">
        <f>+F4/C4*100</f>
        <v>8.688955672426747</v>
      </c>
      <c r="G11" s="27"/>
    </row>
    <row r="12" spans="2:7" ht="12.75">
      <c r="B12" s="2" t="s">
        <v>23</v>
      </c>
      <c r="C12" s="29"/>
      <c r="D12" s="30">
        <f>+D5/C5*100</f>
        <v>3.9476172465960664</v>
      </c>
      <c r="E12" s="7">
        <f>+E5/C5*100</f>
        <v>2.7499369641956632</v>
      </c>
      <c r="F12" s="7">
        <f>+F5/C5*100</f>
        <v>6.69755421079173</v>
      </c>
      <c r="G12" s="27"/>
    </row>
    <row r="13" spans="2:7" ht="12.75">
      <c r="B13" s="2" t="s">
        <v>24</v>
      </c>
      <c r="C13" s="29"/>
      <c r="D13" s="30">
        <f>+D6/C6*100</f>
        <v>4.7147790877694415</v>
      </c>
      <c r="E13" s="7">
        <f>+E6/C6*100</f>
        <v>8.536382041205194</v>
      </c>
      <c r="F13" s="7">
        <f>+F6/C6*100</f>
        <v>13.251161128974633</v>
      </c>
      <c r="G13" s="27"/>
    </row>
    <row r="14" spans="2:7" ht="12.75">
      <c r="B14" s="2" t="s">
        <v>25</v>
      </c>
      <c r="C14" s="31"/>
      <c r="D14" s="30">
        <f>+D7/C7*100</f>
        <v>4.562297734627832</v>
      </c>
      <c r="E14" s="7">
        <f>+E7/C7*100</f>
        <v>4.841423948220065</v>
      </c>
      <c r="F14" s="7">
        <f>+F7/C7*100</f>
        <v>9.403721682847896</v>
      </c>
      <c r="G14" s="27"/>
    </row>
    <row r="15" spans="2:7" ht="12.75">
      <c r="B15" s="2" t="s">
        <v>68</v>
      </c>
      <c r="C15" s="31"/>
      <c r="D15" s="30">
        <f>+D8/C8*100</f>
        <v>7.5177337667827135</v>
      </c>
      <c r="E15" s="7">
        <f>+E8/C8*100</f>
        <v>5.014640444516174</v>
      </c>
      <c r="F15" s="7">
        <f>+F8/C8*100</f>
        <v>12.532374211298889</v>
      </c>
      <c r="G15" s="27"/>
    </row>
    <row r="16" spans="2:7" ht="12.75">
      <c r="B16" s="32"/>
      <c r="C16" s="27"/>
      <c r="D16" s="28"/>
      <c r="E16" s="27"/>
      <c r="F16" s="27"/>
      <c r="G16" s="27"/>
    </row>
    <row r="17" spans="2:7" ht="12.75">
      <c r="B17" s="32" t="s">
        <v>29</v>
      </c>
      <c r="C17" s="33">
        <f aca="true" t="shared" si="0" ref="C17:F20">+((C5/C4)-1)*100</f>
        <v>138.3771600300526</v>
      </c>
      <c r="D17" s="33">
        <f t="shared" si="0"/>
        <v>211.1801242236025</v>
      </c>
      <c r="E17" s="33">
        <f t="shared" si="0"/>
        <v>15.716180371352785</v>
      </c>
      <c r="F17" s="33">
        <f t="shared" si="0"/>
        <v>83.74405533938607</v>
      </c>
      <c r="G17" s="27"/>
    </row>
    <row r="18" spans="2:7" ht="12.75">
      <c r="B18" s="32" t="s">
        <v>26</v>
      </c>
      <c r="C18" s="33">
        <f t="shared" si="0"/>
        <v>32.32791225416036</v>
      </c>
      <c r="D18" s="33">
        <f t="shared" si="0"/>
        <v>58.04391217564871</v>
      </c>
      <c r="E18" s="33">
        <f t="shared" si="0"/>
        <v>310.77363896848135</v>
      </c>
      <c r="F18" s="33">
        <f t="shared" si="0"/>
        <v>161.81176470588235</v>
      </c>
      <c r="G18" s="27"/>
    </row>
    <row r="19" spans="2:7" ht="12.75">
      <c r="B19" s="32" t="s">
        <v>27</v>
      </c>
      <c r="C19" s="33">
        <f t="shared" si="0"/>
        <v>47.195426938192206</v>
      </c>
      <c r="D19" s="33">
        <f t="shared" si="0"/>
        <v>42.43495832280879</v>
      </c>
      <c r="E19" s="33">
        <f t="shared" si="0"/>
        <v>-16.51785714285714</v>
      </c>
      <c r="F19" s="33">
        <f t="shared" si="0"/>
        <v>4.457625595398573</v>
      </c>
      <c r="G19" s="27"/>
    </row>
    <row r="20" spans="2:7" ht="12.75">
      <c r="B20" s="22" t="s">
        <v>69</v>
      </c>
      <c r="C20" s="110">
        <f t="shared" si="0"/>
        <v>5.274271844660183</v>
      </c>
      <c r="D20" s="110">
        <f t="shared" si="0"/>
        <v>73.47047348820712</v>
      </c>
      <c r="E20" s="110">
        <f t="shared" si="0"/>
        <v>9.040775401069512</v>
      </c>
      <c r="F20" s="110">
        <f t="shared" si="0"/>
        <v>40.29940634947948</v>
      </c>
      <c r="G20" s="112"/>
    </row>
    <row r="21" spans="2:6" ht="12.75">
      <c r="B21" s="3"/>
      <c r="C21" s="109"/>
      <c r="D21" s="109"/>
      <c r="E21" s="109"/>
      <c r="F21" s="109"/>
    </row>
    <row r="24" spans="25:26" ht="12.75">
      <c r="Y24" t="s">
        <v>109</v>
      </c>
      <c r="Z24" s="2" t="s">
        <v>110</v>
      </c>
    </row>
    <row r="25" spans="24:26" ht="12.75">
      <c r="X25" s="24" t="s">
        <v>0</v>
      </c>
      <c r="Y25" s="25">
        <v>805</v>
      </c>
      <c r="Z25" s="7">
        <v>3.0240420736288507</v>
      </c>
    </row>
    <row r="26" spans="24:26" ht="12.75">
      <c r="X26" s="24" t="s">
        <v>1</v>
      </c>
      <c r="Y26" s="25">
        <v>2505</v>
      </c>
      <c r="Z26" s="7">
        <v>3.9476172465960664</v>
      </c>
    </row>
    <row r="27" spans="24:26" ht="12.75">
      <c r="X27" s="24" t="s">
        <v>5</v>
      </c>
      <c r="Y27" s="25">
        <v>3959</v>
      </c>
      <c r="Z27" s="7">
        <v>4.7147790877694415</v>
      </c>
    </row>
    <row r="28" spans="24:26" ht="12.75">
      <c r="X28" s="26" t="s">
        <v>22</v>
      </c>
      <c r="Y28" s="25">
        <v>5639</v>
      </c>
      <c r="Z28" s="7">
        <v>4.562297734627832</v>
      </c>
    </row>
    <row r="29" spans="24:26" ht="12.75">
      <c r="X29" s="2" t="s">
        <v>67</v>
      </c>
      <c r="Y29" s="25">
        <v>9782</v>
      </c>
      <c r="Z29" s="7">
        <v>7.5177337667827135</v>
      </c>
    </row>
    <row r="51" ht="12.75">
      <c r="B51" s="3" t="s">
        <v>70</v>
      </c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1"/>
  <sheetViews>
    <sheetView zoomScale="98" zoomScaleNormal="98" workbookViewId="0" topLeftCell="A1">
      <selection activeCell="B2" sqref="B2"/>
    </sheetView>
  </sheetViews>
  <sheetFormatPr defaultColWidth="9.140625" defaultRowHeight="12.75"/>
  <cols>
    <col min="1" max="1" width="5.57421875" style="36" customWidth="1"/>
    <col min="2" max="2" width="14.421875" style="36" customWidth="1"/>
    <col min="3" max="3" width="12.140625" style="36" customWidth="1"/>
    <col min="4" max="5" width="11.421875" style="36" customWidth="1"/>
    <col min="6" max="6" width="12.7109375" style="36" customWidth="1"/>
    <col min="7" max="9" width="11.421875" style="36" customWidth="1"/>
    <col min="10" max="16384" width="9.140625" style="36" customWidth="1"/>
  </cols>
  <sheetData>
    <row r="2" ht="15.75" customHeight="1">
      <c r="B2" s="35" t="s">
        <v>73</v>
      </c>
    </row>
    <row r="3" spans="2:9" ht="15.75" customHeight="1">
      <c r="B3" s="37"/>
      <c r="C3" s="38" t="s">
        <v>30</v>
      </c>
      <c r="D3" s="38" t="s">
        <v>8</v>
      </c>
      <c r="E3" s="39"/>
      <c r="F3" s="179" t="s">
        <v>79</v>
      </c>
      <c r="G3" s="181" t="s">
        <v>30</v>
      </c>
      <c r="H3" s="183" t="s">
        <v>8</v>
      </c>
      <c r="I3" s="40"/>
    </row>
    <row r="4" spans="2:9" ht="12" customHeight="1">
      <c r="B4" s="42" t="s">
        <v>31</v>
      </c>
      <c r="C4" s="43"/>
      <c r="D4" s="44"/>
      <c r="E4" s="41"/>
      <c r="F4" s="180"/>
      <c r="G4" s="182"/>
      <c r="H4" s="184"/>
      <c r="I4" s="40"/>
    </row>
    <row r="5" spans="2:9" ht="12" customHeight="1">
      <c r="B5" s="45" t="s">
        <v>32</v>
      </c>
      <c r="C5" s="46">
        <v>9061</v>
      </c>
      <c r="D5" s="47">
        <f>+C5/$C$7*100</f>
        <v>92.62931915763647</v>
      </c>
      <c r="E5" s="48"/>
      <c r="F5" s="49" t="s">
        <v>11</v>
      </c>
      <c r="G5" s="50">
        <v>2090</v>
      </c>
      <c r="H5" s="51">
        <f aca="true" t="shared" si="0" ref="H5:H21">+G5/G$21*100</f>
        <v>21.36577387037416</v>
      </c>
      <c r="I5" s="40"/>
    </row>
    <row r="6" spans="2:9" ht="12" customHeight="1">
      <c r="B6" s="53" t="s">
        <v>33</v>
      </c>
      <c r="C6" s="54">
        <v>721</v>
      </c>
      <c r="D6" s="51">
        <f>+C6/$C$7*100</f>
        <v>7.370680842363525</v>
      </c>
      <c r="E6" s="48"/>
      <c r="F6" s="55" t="s">
        <v>6</v>
      </c>
      <c r="G6" s="56">
        <v>1166</v>
      </c>
      <c r="H6" s="51">
        <f t="shared" si="0"/>
        <v>11.919852790840318</v>
      </c>
      <c r="I6" s="40"/>
    </row>
    <row r="7" spans="2:9" ht="12" customHeight="1">
      <c r="B7" s="57" t="s">
        <v>4</v>
      </c>
      <c r="C7" s="58">
        <f>SUM(C5:C6)</f>
        <v>9782</v>
      </c>
      <c r="D7" s="59">
        <f>+C7/$C$7*100</f>
        <v>100</v>
      </c>
      <c r="E7" s="60"/>
      <c r="F7" s="55" t="s">
        <v>9</v>
      </c>
      <c r="G7" s="56">
        <v>1113</v>
      </c>
      <c r="H7" s="51">
        <f t="shared" si="0"/>
        <v>11.378041300347578</v>
      </c>
      <c r="I7" s="40"/>
    </row>
    <row r="8" spans="2:9" ht="12" customHeight="1">
      <c r="B8" s="57"/>
      <c r="C8" s="58"/>
      <c r="D8" s="58"/>
      <c r="E8" s="60"/>
      <c r="F8" s="55" t="s">
        <v>61</v>
      </c>
      <c r="G8" s="56">
        <v>996</v>
      </c>
      <c r="H8" s="51">
        <f t="shared" si="0"/>
        <v>10.181966877939072</v>
      </c>
      <c r="I8" s="40"/>
    </row>
    <row r="9" spans="2:9" ht="12" customHeight="1">
      <c r="B9" s="42" t="s">
        <v>34</v>
      </c>
      <c r="C9" s="43"/>
      <c r="D9" s="44"/>
      <c r="E9" s="41"/>
      <c r="F9" s="55" t="s">
        <v>7</v>
      </c>
      <c r="G9" s="56">
        <v>841</v>
      </c>
      <c r="H9" s="51">
        <f t="shared" si="0"/>
        <v>8.59742383970558</v>
      </c>
      <c r="I9" s="40"/>
    </row>
    <row r="10" spans="2:9" ht="12" customHeight="1">
      <c r="B10" s="53" t="s">
        <v>35</v>
      </c>
      <c r="C10" s="54">
        <v>82</v>
      </c>
      <c r="D10" s="51">
        <f>+C10/$C$7*100</f>
        <v>0.8382743815170722</v>
      </c>
      <c r="E10" s="48"/>
      <c r="F10" s="55" t="s">
        <v>10</v>
      </c>
      <c r="G10" s="56">
        <v>774</v>
      </c>
      <c r="H10" s="51">
        <f t="shared" si="0"/>
        <v>7.912492332856266</v>
      </c>
      <c r="I10" s="40"/>
    </row>
    <row r="11" spans="2:9" ht="12" customHeight="1">
      <c r="B11" s="53" t="s">
        <v>3</v>
      </c>
      <c r="C11" s="54">
        <v>9700</v>
      </c>
      <c r="D11" s="51">
        <f>+C11/$C$7*100</f>
        <v>99.16172561848293</v>
      </c>
      <c r="E11" s="48"/>
      <c r="F11" s="55" t="s">
        <v>74</v>
      </c>
      <c r="G11" s="56">
        <v>742</v>
      </c>
      <c r="H11" s="51">
        <f t="shared" si="0"/>
        <v>7.585360866898385</v>
      </c>
      <c r="I11" s="40"/>
    </row>
    <row r="12" spans="2:9" ht="12" customHeight="1">
      <c r="B12" s="57" t="s">
        <v>4</v>
      </c>
      <c r="C12" s="61">
        <f>SUM(C10:C11)</f>
        <v>9782</v>
      </c>
      <c r="D12" s="59">
        <f>+C12/$C$7*100</f>
        <v>100</v>
      </c>
      <c r="E12" s="62"/>
      <c r="F12" s="55" t="s">
        <v>15</v>
      </c>
      <c r="G12" s="56">
        <v>580</v>
      </c>
      <c r="H12" s="51">
        <f t="shared" si="0"/>
        <v>5.929257820486608</v>
      </c>
      <c r="I12" s="40"/>
    </row>
    <row r="13" spans="2:9" ht="12" customHeight="1">
      <c r="B13" s="57"/>
      <c r="C13" s="58"/>
      <c r="D13" s="58"/>
      <c r="E13" s="60"/>
      <c r="F13" s="55" t="s">
        <v>62</v>
      </c>
      <c r="G13" s="56">
        <v>388</v>
      </c>
      <c r="H13" s="51">
        <f t="shared" si="0"/>
        <v>3.9664690247393173</v>
      </c>
      <c r="I13" s="40"/>
    </row>
    <row r="14" spans="2:9" ht="12" customHeight="1">
      <c r="B14" s="42" t="s">
        <v>36</v>
      </c>
      <c r="C14" s="43"/>
      <c r="D14" s="44"/>
      <c r="E14" s="41"/>
      <c r="F14" s="55" t="s">
        <v>59</v>
      </c>
      <c r="G14" s="56">
        <v>196</v>
      </c>
      <c r="H14" s="51">
        <f t="shared" si="0"/>
        <v>2.003680228992026</v>
      </c>
      <c r="I14" s="40"/>
    </row>
    <row r="15" spans="2:9" ht="12" customHeight="1">
      <c r="B15" s="53" t="s">
        <v>37</v>
      </c>
      <c r="C15" s="54">
        <v>1391</v>
      </c>
      <c r="D15" s="51">
        <f aca="true" t="shared" si="1" ref="D15:D21">+C15/$C$21*100</f>
        <v>14.219995910856674</v>
      </c>
      <c r="E15" s="48"/>
      <c r="F15" s="55" t="s">
        <v>12</v>
      </c>
      <c r="G15" s="56">
        <v>132</v>
      </c>
      <c r="H15" s="51">
        <f t="shared" si="0"/>
        <v>1.3494172970762626</v>
      </c>
      <c r="I15" s="40"/>
    </row>
    <row r="16" spans="2:9" ht="12" customHeight="1">
      <c r="B16" s="53" t="s">
        <v>38</v>
      </c>
      <c r="C16" s="54">
        <v>26</v>
      </c>
      <c r="D16" s="51">
        <f t="shared" si="1"/>
        <v>0.26579431609077897</v>
      </c>
      <c r="E16" s="48"/>
      <c r="F16" s="55" t="s">
        <v>75</v>
      </c>
      <c r="G16" s="56">
        <v>110</v>
      </c>
      <c r="H16" s="51">
        <f t="shared" si="0"/>
        <v>1.1245144142302188</v>
      </c>
      <c r="I16" s="40"/>
    </row>
    <row r="17" spans="2:9" ht="12" customHeight="1">
      <c r="B17" s="53" t="s">
        <v>39</v>
      </c>
      <c r="C17" s="54">
        <v>8358</v>
      </c>
      <c r="D17" s="51">
        <f t="shared" si="1"/>
        <v>85.44264976487426</v>
      </c>
      <c r="E17" s="48"/>
      <c r="F17" s="55" t="s">
        <v>76</v>
      </c>
      <c r="G17" s="56">
        <v>103</v>
      </c>
      <c r="H17" s="51">
        <f t="shared" si="0"/>
        <v>1.052954406051932</v>
      </c>
      <c r="I17" s="40"/>
    </row>
    <row r="18" spans="2:9" ht="12" customHeight="1">
      <c r="B18" s="53" t="s">
        <v>40</v>
      </c>
      <c r="C18" s="54">
        <v>7</v>
      </c>
      <c r="D18" s="51">
        <f t="shared" si="1"/>
        <v>0.07156000817828664</v>
      </c>
      <c r="E18" s="48"/>
      <c r="F18" s="55" t="s">
        <v>77</v>
      </c>
      <c r="G18" s="56">
        <v>87</v>
      </c>
      <c r="H18" s="51">
        <f t="shared" si="0"/>
        <v>0.8893886730729913</v>
      </c>
      <c r="I18" s="40"/>
    </row>
    <row r="19" spans="2:9" ht="12" customHeight="1">
      <c r="B19" s="53" t="s">
        <v>57</v>
      </c>
      <c r="C19" s="54">
        <v>0</v>
      </c>
      <c r="D19" s="51">
        <f t="shared" si="1"/>
        <v>0</v>
      </c>
      <c r="E19" s="118"/>
      <c r="F19" s="55" t="s">
        <v>78</v>
      </c>
      <c r="G19" s="56">
        <v>61</v>
      </c>
      <c r="H19" s="51">
        <f t="shared" si="0"/>
        <v>0.6235943569822122</v>
      </c>
      <c r="I19" s="40"/>
    </row>
    <row r="20" spans="2:9" ht="12" customHeight="1">
      <c r="B20" s="53" t="s">
        <v>41</v>
      </c>
      <c r="C20" s="54">
        <v>0</v>
      </c>
      <c r="D20" s="51">
        <f t="shared" si="1"/>
        <v>0</v>
      </c>
      <c r="E20" s="118"/>
      <c r="F20" s="55" t="s">
        <v>41</v>
      </c>
      <c r="G20" s="56">
        <v>403</v>
      </c>
      <c r="H20" s="51">
        <f t="shared" si="0"/>
        <v>4.1198118994070745</v>
      </c>
      <c r="I20" s="40"/>
    </row>
    <row r="21" spans="2:9" ht="12" customHeight="1">
      <c r="B21" s="63" t="s">
        <v>4</v>
      </c>
      <c r="C21" s="64">
        <f>SUM(C15:C20)</f>
        <v>9782</v>
      </c>
      <c r="D21" s="65">
        <f t="shared" si="1"/>
        <v>100</v>
      </c>
      <c r="E21" s="66"/>
      <c r="F21" s="63" t="s">
        <v>4</v>
      </c>
      <c r="G21" s="64">
        <v>9782</v>
      </c>
      <c r="H21" s="65">
        <f t="shared" si="0"/>
        <v>100</v>
      </c>
      <c r="I21" s="40"/>
    </row>
    <row r="22" spans="2:5" ht="12">
      <c r="B22" s="3" t="s">
        <v>42</v>
      </c>
      <c r="E22" s="67"/>
    </row>
    <row r="23" ht="12">
      <c r="G23" s="68"/>
    </row>
    <row r="24" ht="12.75">
      <c r="B24" s="69" t="s">
        <v>80</v>
      </c>
    </row>
    <row r="25" spans="2:9" ht="27.75" customHeight="1">
      <c r="B25" s="37" t="s">
        <v>43</v>
      </c>
      <c r="C25" s="38" t="s">
        <v>44</v>
      </c>
      <c r="D25" s="38" t="s">
        <v>45</v>
      </c>
      <c r="E25" s="38" t="s">
        <v>46</v>
      </c>
      <c r="F25" s="70" t="s">
        <v>47</v>
      </c>
      <c r="G25" s="38" t="s">
        <v>48</v>
      </c>
      <c r="H25" s="44" t="s">
        <v>49</v>
      </c>
      <c r="I25" s="71" t="s">
        <v>50</v>
      </c>
    </row>
    <row r="26" spans="2:9" ht="12" customHeight="1">
      <c r="B26" s="45" t="s">
        <v>32</v>
      </c>
      <c r="C26" s="46">
        <v>202</v>
      </c>
      <c r="D26" s="46">
        <v>202</v>
      </c>
      <c r="E26" s="46">
        <v>4309</v>
      </c>
      <c r="F26" s="46">
        <v>1143</v>
      </c>
      <c r="G26" s="50">
        <v>109</v>
      </c>
      <c r="H26" s="46">
        <v>20</v>
      </c>
      <c r="I26" s="50">
        <f>SUM(C26:H26)</f>
        <v>5985</v>
      </c>
    </row>
    <row r="27" spans="2:9" ht="12" customHeight="1">
      <c r="B27" s="53" t="s">
        <v>33</v>
      </c>
      <c r="C27" s="54">
        <v>97</v>
      </c>
      <c r="D27" s="54">
        <v>13</v>
      </c>
      <c r="E27" s="54">
        <v>96</v>
      </c>
      <c r="F27" s="54">
        <v>25</v>
      </c>
      <c r="G27" s="56">
        <v>7</v>
      </c>
      <c r="H27" s="54">
        <v>2</v>
      </c>
      <c r="I27" s="56">
        <f>SUM(C27:H27)</f>
        <v>240</v>
      </c>
    </row>
    <row r="28" spans="2:9" ht="12" customHeight="1">
      <c r="B28" s="57" t="s">
        <v>4</v>
      </c>
      <c r="C28" s="58">
        <f aca="true" t="shared" si="2" ref="C28:I28">SUM(C26:C27)</f>
        <v>299</v>
      </c>
      <c r="D28" s="58">
        <f t="shared" si="2"/>
        <v>215</v>
      </c>
      <c r="E28" s="58">
        <f t="shared" si="2"/>
        <v>4405</v>
      </c>
      <c r="F28" s="58">
        <f t="shared" si="2"/>
        <v>1168</v>
      </c>
      <c r="G28" s="58">
        <f t="shared" si="2"/>
        <v>116</v>
      </c>
      <c r="H28" s="58">
        <f t="shared" si="2"/>
        <v>22</v>
      </c>
      <c r="I28" s="58">
        <f t="shared" si="2"/>
        <v>6225</v>
      </c>
    </row>
    <row r="29" spans="2:9" ht="12" customHeight="1">
      <c r="B29" s="57"/>
      <c r="C29" s="58"/>
      <c r="D29" s="58"/>
      <c r="E29" s="58"/>
      <c r="F29" s="58"/>
      <c r="G29" s="58"/>
      <c r="H29" s="58"/>
      <c r="I29" s="58"/>
    </row>
    <row r="30" spans="2:9" ht="12" customHeight="1">
      <c r="B30" s="53" t="s">
        <v>35</v>
      </c>
      <c r="C30" s="54">
        <v>7</v>
      </c>
      <c r="D30" s="54">
        <v>7</v>
      </c>
      <c r="E30" s="54">
        <v>13</v>
      </c>
      <c r="F30" s="54">
        <v>8</v>
      </c>
      <c r="G30" s="56">
        <v>4</v>
      </c>
      <c r="H30" s="54">
        <v>5</v>
      </c>
      <c r="I30" s="56">
        <f>SUM(C30:H30)</f>
        <v>44</v>
      </c>
    </row>
    <row r="31" spans="2:9" ht="12" customHeight="1">
      <c r="B31" s="53" t="s">
        <v>3</v>
      </c>
      <c r="C31" s="54">
        <v>81</v>
      </c>
      <c r="D31" s="54">
        <v>31</v>
      </c>
      <c r="E31" s="54">
        <v>948</v>
      </c>
      <c r="F31" s="54">
        <v>180</v>
      </c>
      <c r="G31" s="56">
        <v>44</v>
      </c>
      <c r="H31" s="54">
        <v>9</v>
      </c>
      <c r="I31" s="56">
        <f>SUM(C31:H31)</f>
        <v>1293</v>
      </c>
    </row>
    <row r="32" spans="2:9" ht="12" customHeight="1">
      <c r="B32" s="72" t="s">
        <v>51</v>
      </c>
      <c r="C32" s="54">
        <v>211</v>
      </c>
      <c r="D32" s="54">
        <v>177</v>
      </c>
      <c r="E32" s="54">
        <v>3444</v>
      </c>
      <c r="F32" s="54">
        <v>980</v>
      </c>
      <c r="G32" s="56">
        <v>68</v>
      </c>
      <c r="H32" s="54">
        <v>8</v>
      </c>
      <c r="I32" s="56">
        <f>SUM(C32:H32)</f>
        <v>4888</v>
      </c>
    </row>
    <row r="33" spans="2:9" ht="14.25" customHeight="1">
      <c r="B33" s="63" t="s">
        <v>4</v>
      </c>
      <c r="C33" s="64">
        <f aca="true" t="shared" si="3" ref="C33:H33">SUM(C30:C32)</f>
        <v>299</v>
      </c>
      <c r="D33" s="64">
        <f t="shared" si="3"/>
        <v>215</v>
      </c>
      <c r="E33" s="64">
        <f t="shared" si="3"/>
        <v>4405</v>
      </c>
      <c r="F33" s="64">
        <f t="shared" si="3"/>
        <v>1168</v>
      </c>
      <c r="G33" s="64">
        <f t="shared" si="3"/>
        <v>116</v>
      </c>
      <c r="H33" s="64">
        <f t="shared" si="3"/>
        <v>22</v>
      </c>
      <c r="I33" s="73">
        <f>SUM(C33:H33)</f>
        <v>6225</v>
      </c>
    </row>
    <row r="34" spans="2:9" ht="12.75" customHeight="1">
      <c r="B34" s="74" t="s">
        <v>52</v>
      </c>
      <c r="C34" s="75">
        <f aca="true" t="shared" si="4" ref="C34:I34">+C33/$I$33*100</f>
        <v>4.803212851405622</v>
      </c>
      <c r="D34" s="76">
        <f t="shared" si="4"/>
        <v>3.453815261044177</v>
      </c>
      <c r="E34" s="76">
        <f t="shared" si="4"/>
        <v>70.76305220883535</v>
      </c>
      <c r="F34" s="75">
        <f t="shared" si="4"/>
        <v>18.76305220883534</v>
      </c>
      <c r="G34" s="76">
        <f t="shared" si="4"/>
        <v>1.863453815261044</v>
      </c>
      <c r="H34" s="76">
        <f t="shared" si="4"/>
        <v>0.3534136546184739</v>
      </c>
      <c r="I34" s="77">
        <f t="shared" si="4"/>
        <v>100</v>
      </c>
    </row>
    <row r="35" ht="12">
      <c r="B35" s="36" t="s">
        <v>53</v>
      </c>
    </row>
    <row r="37" spans="2:9" ht="13.5" customHeight="1">
      <c r="B37" s="185" t="s">
        <v>2</v>
      </c>
      <c r="C37" s="186"/>
      <c r="D37" s="186"/>
      <c r="E37" s="186"/>
      <c r="F37" s="186"/>
      <c r="G37" s="186"/>
      <c r="H37" s="186"/>
      <c r="I37" s="187"/>
    </row>
    <row r="38" spans="2:9" ht="12">
      <c r="B38" s="45" t="s">
        <v>32</v>
      </c>
      <c r="C38" s="47">
        <f aca="true" t="shared" si="5" ref="C38:I40">+C26/C$28*100</f>
        <v>67.55852842809364</v>
      </c>
      <c r="D38" s="47">
        <f t="shared" si="5"/>
        <v>93.95348837209302</v>
      </c>
      <c r="E38" s="47">
        <f t="shared" si="5"/>
        <v>97.82065834279227</v>
      </c>
      <c r="F38" s="47">
        <f t="shared" si="5"/>
        <v>97.8595890410959</v>
      </c>
      <c r="G38" s="47">
        <f t="shared" si="5"/>
        <v>93.96551724137932</v>
      </c>
      <c r="H38" s="47">
        <f t="shared" si="5"/>
        <v>90.9090909090909</v>
      </c>
      <c r="I38" s="47">
        <f t="shared" si="5"/>
        <v>96.14457831325302</v>
      </c>
    </row>
    <row r="39" spans="2:9" ht="12">
      <c r="B39" s="53" t="s">
        <v>33</v>
      </c>
      <c r="C39" s="51">
        <f t="shared" si="5"/>
        <v>32.441471571906355</v>
      </c>
      <c r="D39" s="51">
        <f t="shared" si="5"/>
        <v>6.046511627906977</v>
      </c>
      <c r="E39" s="51">
        <f t="shared" si="5"/>
        <v>2.1793416572077184</v>
      </c>
      <c r="F39" s="51">
        <f t="shared" si="5"/>
        <v>2.1404109589041096</v>
      </c>
      <c r="G39" s="51">
        <f t="shared" si="5"/>
        <v>6.0344827586206895</v>
      </c>
      <c r="H39" s="51">
        <f t="shared" si="5"/>
        <v>9.090909090909092</v>
      </c>
      <c r="I39" s="51">
        <f t="shared" si="5"/>
        <v>3.8554216867469884</v>
      </c>
    </row>
    <row r="40" spans="2:9" ht="12">
      <c r="B40" s="57" t="s">
        <v>4</v>
      </c>
      <c r="C40" s="59">
        <f t="shared" si="5"/>
        <v>100</v>
      </c>
      <c r="D40" s="59">
        <f t="shared" si="5"/>
        <v>100</v>
      </c>
      <c r="E40" s="59">
        <f t="shared" si="5"/>
        <v>100</v>
      </c>
      <c r="F40" s="59">
        <f t="shared" si="5"/>
        <v>100</v>
      </c>
      <c r="G40" s="59">
        <f t="shared" si="5"/>
        <v>100</v>
      </c>
      <c r="H40" s="59">
        <f t="shared" si="5"/>
        <v>100</v>
      </c>
      <c r="I40" s="59">
        <f t="shared" si="5"/>
        <v>100</v>
      </c>
    </row>
    <row r="41" spans="2:9" ht="12">
      <c r="B41" s="57"/>
      <c r="C41" s="58"/>
      <c r="D41" s="58"/>
      <c r="E41" s="58"/>
      <c r="F41" s="58"/>
      <c r="G41" s="58"/>
      <c r="H41" s="58"/>
      <c r="I41" s="58"/>
    </row>
    <row r="42" spans="2:9" ht="12">
      <c r="B42" s="53" t="s">
        <v>35</v>
      </c>
      <c r="C42" s="51">
        <f aca="true" t="shared" si="6" ref="C42:I45">+C30/C$28*100</f>
        <v>2.341137123745819</v>
      </c>
      <c r="D42" s="51">
        <f t="shared" si="6"/>
        <v>3.255813953488372</v>
      </c>
      <c r="E42" s="51">
        <f t="shared" si="6"/>
        <v>0.29511918274687854</v>
      </c>
      <c r="F42" s="51">
        <f t="shared" si="6"/>
        <v>0.684931506849315</v>
      </c>
      <c r="G42" s="51">
        <f t="shared" si="6"/>
        <v>3.4482758620689653</v>
      </c>
      <c r="H42" s="51">
        <f t="shared" si="6"/>
        <v>22.727272727272727</v>
      </c>
      <c r="I42" s="51">
        <f t="shared" si="6"/>
        <v>0.7068273092369478</v>
      </c>
    </row>
    <row r="43" spans="2:9" ht="12">
      <c r="B43" s="53" t="s">
        <v>3</v>
      </c>
      <c r="C43" s="51">
        <f t="shared" si="6"/>
        <v>27.09030100334448</v>
      </c>
      <c r="D43" s="51">
        <f t="shared" si="6"/>
        <v>14.418604651162791</v>
      </c>
      <c r="E43" s="51">
        <f t="shared" si="6"/>
        <v>21.52099886492622</v>
      </c>
      <c r="F43" s="51">
        <f t="shared" si="6"/>
        <v>15.41095890410959</v>
      </c>
      <c r="G43" s="51">
        <f t="shared" si="6"/>
        <v>37.93103448275862</v>
      </c>
      <c r="H43" s="51">
        <f t="shared" si="6"/>
        <v>40.909090909090914</v>
      </c>
      <c r="I43" s="51">
        <f t="shared" si="6"/>
        <v>20.771084337349397</v>
      </c>
    </row>
    <row r="44" spans="2:9" ht="12">
      <c r="B44" s="72" t="s">
        <v>51</v>
      </c>
      <c r="C44" s="51">
        <f t="shared" si="6"/>
        <v>70.5685618729097</v>
      </c>
      <c r="D44" s="51">
        <f t="shared" si="6"/>
        <v>82.32558139534883</v>
      </c>
      <c r="E44" s="51">
        <f t="shared" si="6"/>
        <v>78.1838819523269</v>
      </c>
      <c r="F44" s="51">
        <f t="shared" si="6"/>
        <v>83.9041095890411</v>
      </c>
      <c r="G44" s="51">
        <f t="shared" si="6"/>
        <v>58.620689655172406</v>
      </c>
      <c r="H44" s="51">
        <f t="shared" si="6"/>
        <v>36.36363636363637</v>
      </c>
      <c r="I44" s="51">
        <f t="shared" si="6"/>
        <v>78.52208835341365</v>
      </c>
    </row>
    <row r="45" spans="2:9" ht="12">
      <c r="B45" s="63" t="s">
        <v>4</v>
      </c>
      <c r="C45" s="65">
        <f t="shared" si="6"/>
        <v>100</v>
      </c>
      <c r="D45" s="65">
        <f t="shared" si="6"/>
        <v>100</v>
      </c>
      <c r="E45" s="65">
        <f t="shared" si="6"/>
        <v>100</v>
      </c>
      <c r="F45" s="65">
        <f t="shared" si="6"/>
        <v>100</v>
      </c>
      <c r="G45" s="65">
        <f t="shared" si="6"/>
        <v>100</v>
      </c>
      <c r="H45" s="65">
        <f t="shared" si="6"/>
        <v>100</v>
      </c>
      <c r="I45" s="65">
        <f t="shared" si="6"/>
        <v>100</v>
      </c>
    </row>
    <row r="46" ht="12">
      <c r="B46" s="3" t="s">
        <v>54</v>
      </c>
    </row>
    <row r="47" ht="12">
      <c r="B47" s="3" t="s">
        <v>55</v>
      </c>
    </row>
    <row r="49" spans="2:9" ht="12.75">
      <c r="B49" s="78" t="s">
        <v>82</v>
      </c>
      <c r="C49" s="79"/>
      <c r="D49" s="79"/>
      <c r="E49" s="79"/>
      <c r="F49" s="80"/>
      <c r="G49" s="81"/>
      <c r="H49" s="82"/>
      <c r="I49" s="79"/>
    </row>
    <row r="50" spans="2:9" ht="26.25" customHeight="1">
      <c r="B50" s="83"/>
      <c r="C50" s="83" t="s">
        <v>44</v>
      </c>
      <c r="D50" s="83" t="s">
        <v>45</v>
      </c>
      <c r="E50" s="83" t="s">
        <v>56</v>
      </c>
      <c r="F50" s="83" t="s">
        <v>47</v>
      </c>
      <c r="G50" s="83" t="s">
        <v>48</v>
      </c>
      <c r="H50" s="83" t="s">
        <v>49</v>
      </c>
      <c r="I50" s="83" t="s">
        <v>50</v>
      </c>
    </row>
    <row r="51" spans="2:9" ht="6.75" customHeight="1">
      <c r="B51" s="84"/>
      <c r="C51" s="85"/>
      <c r="D51" s="85"/>
      <c r="E51" s="85"/>
      <c r="F51" s="85"/>
      <c r="G51" s="85"/>
      <c r="H51" s="85"/>
      <c r="I51" s="85"/>
    </row>
    <row r="52" spans="2:9" ht="12" customHeight="1">
      <c r="B52" s="53" t="s">
        <v>37</v>
      </c>
      <c r="C52" s="85">
        <v>38</v>
      </c>
      <c r="D52" s="85">
        <v>56</v>
      </c>
      <c r="E52" s="85">
        <v>561</v>
      </c>
      <c r="F52" s="85">
        <v>188</v>
      </c>
      <c r="G52" s="85">
        <v>12</v>
      </c>
      <c r="H52" s="85">
        <v>0</v>
      </c>
      <c r="I52" s="85">
        <f aca="true" t="shared" si="7" ref="I52:I58">SUM(C52:H52)</f>
        <v>855</v>
      </c>
    </row>
    <row r="53" spans="2:9" ht="12" customHeight="1">
      <c r="B53" s="53" t="s">
        <v>38</v>
      </c>
      <c r="C53" s="85">
        <v>5</v>
      </c>
      <c r="D53" s="85">
        <v>4</v>
      </c>
      <c r="E53" s="85">
        <v>7</v>
      </c>
      <c r="F53" s="85">
        <v>1</v>
      </c>
      <c r="G53" s="85">
        <v>0</v>
      </c>
      <c r="H53" s="85">
        <v>0</v>
      </c>
      <c r="I53" s="85">
        <f t="shared" si="7"/>
        <v>17</v>
      </c>
    </row>
    <row r="54" spans="2:9" ht="12" customHeight="1">
      <c r="B54" s="53" t="s">
        <v>39</v>
      </c>
      <c r="C54" s="85">
        <v>252</v>
      </c>
      <c r="D54" s="85">
        <v>153</v>
      </c>
      <c r="E54" s="85">
        <v>3832</v>
      </c>
      <c r="F54" s="85">
        <v>976</v>
      </c>
      <c r="G54" s="85">
        <v>103</v>
      </c>
      <c r="H54" s="85">
        <v>22</v>
      </c>
      <c r="I54" s="85">
        <f t="shared" si="7"/>
        <v>5338</v>
      </c>
    </row>
    <row r="55" spans="2:9" ht="12" customHeight="1">
      <c r="B55" s="53" t="s">
        <v>40</v>
      </c>
      <c r="C55" s="85">
        <v>4</v>
      </c>
      <c r="D55" s="85">
        <v>1</v>
      </c>
      <c r="E55" s="85">
        <v>2</v>
      </c>
      <c r="F55" s="85">
        <v>0</v>
      </c>
      <c r="G55" s="85">
        <v>0</v>
      </c>
      <c r="H55" s="85">
        <v>0</v>
      </c>
      <c r="I55" s="85">
        <f t="shared" si="7"/>
        <v>7</v>
      </c>
    </row>
    <row r="56" spans="2:9" ht="12" customHeight="1">
      <c r="B56" s="53" t="s">
        <v>57</v>
      </c>
      <c r="C56" s="85">
        <v>0</v>
      </c>
      <c r="D56" s="85"/>
      <c r="E56" s="85"/>
      <c r="F56" s="85"/>
      <c r="G56" s="85"/>
      <c r="H56" s="85"/>
      <c r="I56" s="85">
        <f t="shared" si="7"/>
        <v>0</v>
      </c>
    </row>
    <row r="57" spans="2:9" ht="12" customHeight="1">
      <c r="B57" s="53" t="s">
        <v>58</v>
      </c>
      <c r="C57" s="85">
        <v>0</v>
      </c>
      <c r="D57" s="85">
        <v>1</v>
      </c>
      <c r="E57" s="85">
        <v>3</v>
      </c>
      <c r="F57" s="85">
        <v>3</v>
      </c>
      <c r="G57" s="85">
        <v>1</v>
      </c>
      <c r="H57" s="85">
        <v>0</v>
      </c>
      <c r="I57" s="85">
        <f t="shared" si="7"/>
        <v>8</v>
      </c>
    </row>
    <row r="58" spans="2:9" ht="12" customHeight="1">
      <c r="B58" s="63" t="s">
        <v>4</v>
      </c>
      <c r="C58" s="86">
        <f aca="true" t="shared" si="8" ref="C58:H58">SUM(C52:C57)</f>
        <v>299</v>
      </c>
      <c r="D58" s="86">
        <f t="shared" si="8"/>
        <v>215</v>
      </c>
      <c r="E58" s="86">
        <f t="shared" si="8"/>
        <v>4405</v>
      </c>
      <c r="F58" s="86">
        <f t="shared" si="8"/>
        <v>1168</v>
      </c>
      <c r="G58" s="86">
        <f t="shared" si="8"/>
        <v>116</v>
      </c>
      <c r="H58" s="86">
        <f t="shared" si="8"/>
        <v>22</v>
      </c>
      <c r="I58" s="86">
        <f t="shared" si="7"/>
        <v>6225</v>
      </c>
    </row>
    <row r="59" spans="2:9" ht="8.25" customHeight="1">
      <c r="B59" s="57"/>
      <c r="C59" s="85"/>
      <c r="D59" s="85"/>
      <c r="E59" s="85"/>
      <c r="F59" s="85"/>
      <c r="G59" s="85"/>
      <c r="H59" s="85"/>
      <c r="I59" s="85"/>
    </row>
    <row r="60" spans="2:9" ht="12" customHeight="1">
      <c r="B60" s="87" t="s">
        <v>11</v>
      </c>
      <c r="C60" s="85">
        <v>42</v>
      </c>
      <c r="D60" s="85">
        <v>9</v>
      </c>
      <c r="E60" s="85">
        <v>1300</v>
      </c>
      <c r="F60" s="85">
        <v>295</v>
      </c>
      <c r="G60" s="85">
        <v>17</v>
      </c>
      <c r="H60" s="85">
        <v>0</v>
      </c>
      <c r="I60" s="85">
        <f aca="true" t="shared" si="9" ref="I60:I70">SUM(C60:H60)</f>
        <v>1663</v>
      </c>
    </row>
    <row r="61" spans="2:9" ht="12" customHeight="1">
      <c r="B61" s="87" t="s">
        <v>6</v>
      </c>
      <c r="C61" s="85">
        <v>90</v>
      </c>
      <c r="D61" s="85">
        <v>7</v>
      </c>
      <c r="E61" s="85">
        <v>524</v>
      </c>
      <c r="F61" s="85">
        <v>159</v>
      </c>
      <c r="G61" s="85">
        <v>9</v>
      </c>
      <c r="H61" s="85">
        <v>1</v>
      </c>
      <c r="I61" s="85">
        <f t="shared" si="9"/>
        <v>790</v>
      </c>
    </row>
    <row r="62" spans="2:9" ht="12" customHeight="1">
      <c r="B62" s="87" t="s">
        <v>9</v>
      </c>
      <c r="C62" s="85">
        <v>8</v>
      </c>
      <c r="D62" s="85">
        <v>2</v>
      </c>
      <c r="E62" s="85">
        <v>450</v>
      </c>
      <c r="F62" s="85">
        <v>153</v>
      </c>
      <c r="G62" s="88">
        <v>4</v>
      </c>
      <c r="H62" s="85">
        <v>0</v>
      </c>
      <c r="I62" s="85">
        <f t="shared" si="9"/>
        <v>617</v>
      </c>
    </row>
    <row r="63" spans="2:9" ht="12" customHeight="1">
      <c r="B63" s="87" t="s">
        <v>7</v>
      </c>
      <c r="C63" s="85">
        <v>16</v>
      </c>
      <c r="D63" s="85">
        <v>4</v>
      </c>
      <c r="E63" s="85">
        <v>436</v>
      </c>
      <c r="F63" s="85">
        <v>111</v>
      </c>
      <c r="G63" s="88">
        <v>7</v>
      </c>
      <c r="H63" s="85">
        <v>0</v>
      </c>
      <c r="I63" s="85">
        <f t="shared" si="9"/>
        <v>574</v>
      </c>
    </row>
    <row r="64" spans="2:9" ht="12" customHeight="1">
      <c r="B64" s="87" t="s">
        <v>61</v>
      </c>
      <c r="C64" s="85">
        <v>10</v>
      </c>
      <c r="D64" s="85">
        <v>7</v>
      </c>
      <c r="E64" s="85">
        <v>419</v>
      </c>
      <c r="F64" s="85">
        <v>97</v>
      </c>
      <c r="G64" s="88">
        <v>17</v>
      </c>
      <c r="H64" s="85">
        <v>0</v>
      </c>
      <c r="I64" s="85">
        <f t="shared" si="9"/>
        <v>550</v>
      </c>
    </row>
    <row r="65" spans="2:9" ht="12" customHeight="1">
      <c r="B65" s="87" t="s">
        <v>10</v>
      </c>
      <c r="C65" s="85">
        <v>7</v>
      </c>
      <c r="D65" s="85">
        <v>50</v>
      </c>
      <c r="E65" s="85">
        <v>336</v>
      </c>
      <c r="F65" s="85">
        <v>78</v>
      </c>
      <c r="G65" s="85">
        <v>3</v>
      </c>
      <c r="H65" s="85">
        <v>0</v>
      </c>
      <c r="I65" s="85">
        <f t="shared" si="9"/>
        <v>474</v>
      </c>
    </row>
    <row r="66" spans="2:9" ht="12" customHeight="1">
      <c r="B66" s="87" t="s">
        <v>60</v>
      </c>
      <c r="C66" s="85">
        <v>10</v>
      </c>
      <c r="D66" s="85">
        <v>4</v>
      </c>
      <c r="E66" s="85">
        <v>322</v>
      </c>
      <c r="F66" s="85">
        <v>107</v>
      </c>
      <c r="G66" s="88">
        <v>21</v>
      </c>
      <c r="H66" s="85">
        <v>0</v>
      </c>
      <c r="I66" s="85">
        <f t="shared" si="9"/>
        <v>464</v>
      </c>
    </row>
    <row r="67" spans="2:9" ht="12" customHeight="1">
      <c r="B67" s="87" t="s">
        <v>62</v>
      </c>
      <c r="C67" s="85">
        <v>5</v>
      </c>
      <c r="D67" s="85">
        <v>2</v>
      </c>
      <c r="E67" s="85">
        <v>194</v>
      </c>
      <c r="F67" s="85">
        <v>65</v>
      </c>
      <c r="G67" s="88">
        <v>5</v>
      </c>
      <c r="H67" s="85">
        <v>0</v>
      </c>
      <c r="I67" s="85">
        <f t="shared" si="9"/>
        <v>271</v>
      </c>
    </row>
    <row r="68" spans="2:9" ht="12" customHeight="1">
      <c r="B68" s="87" t="s">
        <v>59</v>
      </c>
      <c r="C68" s="85">
        <v>6</v>
      </c>
      <c r="D68" s="85">
        <v>11</v>
      </c>
      <c r="E68" s="85">
        <v>105</v>
      </c>
      <c r="F68" s="85">
        <v>31</v>
      </c>
      <c r="G68" s="85">
        <v>1</v>
      </c>
      <c r="H68" s="85">
        <v>0</v>
      </c>
      <c r="I68" s="85">
        <f t="shared" si="9"/>
        <v>154</v>
      </c>
    </row>
    <row r="69" spans="2:9" ht="12" customHeight="1">
      <c r="B69" s="87" t="s">
        <v>81</v>
      </c>
      <c r="C69" s="85">
        <v>5</v>
      </c>
      <c r="D69" s="85">
        <v>1</v>
      </c>
      <c r="E69" s="85">
        <v>97</v>
      </c>
      <c r="F69" s="85">
        <v>13</v>
      </c>
      <c r="G69" s="85">
        <v>9</v>
      </c>
      <c r="H69" s="85">
        <v>0</v>
      </c>
      <c r="I69" s="85">
        <f t="shared" si="9"/>
        <v>125</v>
      </c>
    </row>
    <row r="70" spans="2:9" ht="12" customHeight="1">
      <c r="B70" s="87" t="s">
        <v>12</v>
      </c>
      <c r="C70" s="85">
        <v>35</v>
      </c>
      <c r="D70" s="85">
        <v>55</v>
      </c>
      <c r="E70" s="85">
        <v>1</v>
      </c>
      <c r="F70" s="85">
        <v>4</v>
      </c>
      <c r="G70" s="88">
        <v>0</v>
      </c>
      <c r="H70" s="85">
        <v>2</v>
      </c>
      <c r="I70" s="85">
        <f t="shared" si="9"/>
        <v>97</v>
      </c>
    </row>
    <row r="71" spans="2:9" ht="12" customHeight="1">
      <c r="B71" s="87" t="s">
        <v>63</v>
      </c>
      <c r="C71" s="85"/>
      <c r="D71" s="85"/>
      <c r="E71" s="85"/>
      <c r="F71" s="85"/>
      <c r="G71" s="88"/>
      <c r="H71" s="85"/>
      <c r="I71" s="85"/>
    </row>
    <row r="72" spans="2:9" ht="12" customHeight="1">
      <c r="B72" s="89" t="s">
        <v>4</v>
      </c>
      <c r="C72" s="86">
        <v>299</v>
      </c>
      <c r="D72" s="86">
        <v>215</v>
      </c>
      <c r="E72" s="86">
        <v>4405</v>
      </c>
      <c r="F72" s="86">
        <v>1168</v>
      </c>
      <c r="G72" s="86">
        <v>116</v>
      </c>
      <c r="H72" s="86">
        <v>22</v>
      </c>
      <c r="I72" s="86">
        <f>SUM(C72:H72)</f>
        <v>6225</v>
      </c>
    </row>
    <row r="73" spans="2:9" ht="5.25" customHeight="1">
      <c r="B73" s="90"/>
      <c r="C73" s="91"/>
      <c r="D73" s="91"/>
      <c r="E73" s="91"/>
      <c r="F73" s="91"/>
      <c r="G73" s="92"/>
      <c r="H73" s="91"/>
      <c r="I73" s="91"/>
    </row>
    <row r="74" spans="2:9" ht="12" customHeight="1">
      <c r="B74" s="176" t="s">
        <v>64</v>
      </c>
      <c r="C74" s="177"/>
      <c r="D74" s="177"/>
      <c r="E74" s="177"/>
      <c r="F74" s="177"/>
      <c r="G74" s="177"/>
      <c r="H74" s="177"/>
      <c r="I74" s="178"/>
    </row>
    <row r="75" spans="2:9" ht="12" customHeight="1">
      <c r="B75" s="87" t="s">
        <v>11</v>
      </c>
      <c r="C75" s="93">
        <f aca="true" t="shared" si="10" ref="C75:I85">+C60/$I60*100</f>
        <v>2.525556223692123</v>
      </c>
      <c r="D75" s="93">
        <f t="shared" si="10"/>
        <v>0.5411906193625977</v>
      </c>
      <c r="E75" s="93">
        <f t="shared" si="10"/>
        <v>78.17197835237522</v>
      </c>
      <c r="F75" s="93">
        <f t="shared" si="10"/>
        <v>17.739025856885146</v>
      </c>
      <c r="G75" s="93">
        <f t="shared" si="10"/>
        <v>1.0222489476849068</v>
      </c>
      <c r="H75" s="93">
        <f t="shared" si="10"/>
        <v>0</v>
      </c>
      <c r="I75" s="94">
        <f t="shared" si="10"/>
        <v>100</v>
      </c>
    </row>
    <row r="76" spans="2:9" ht="12" customHeight="1">
      <c r="B76" s="87" t="s">
        <v>6</v>
      </c>
      <c r="C76" s="51">
        <f t="shared" si="10"/>
        <v>11.39240506329114</v>
      </c>
      <c r="D76" s="51">
        <f t="shared" si="10"/>
        <v>0.8860759493670887</v>
      </c>
      <c r="E76" s="51">
        <f t="shared" si="10"/>
        <v>66.32911392405063</v>
      </c>
      <c r="F76" s="51">
        <f t="shared" si="10"/>
        <v>20.126582278481013</v>
      </c>
      <c r="G76" s="51">
        <f t="shared" si="10"/>
        <v>1.139240506329114</v>
      </c>
      <c r="H76" s="51">
        <f t="shared" si="10"/>
        <v>0.12658227848101267</v>
      </c>
      <c r="I76" s="51">
        <f t="shared" si="10"/>
        <v>100</v>
      </c>
    </row>
    <row r="77" spans="2:9" ht="12" customHeight="1">
      <c r="B77" s="87" t="s">
        <v>9</v>
      </c>
      <c r="C77" s="51">
        <f t="shared" si="10"/>
        <v>1.2965964343598055</v>
      </c>
      <c r="D77" s="51">
        <f t="shared" si="10"/>
        <v>0.3241491085899514</v>
      </c>
      <c r="E77" s="51">
        <f t="shared" si="10"/>
        <v>72.93354943273907</v>
      </c>
      <c r="F77" s="51">
        <f t="shared" si="10"/>
        <v>24.79740680713128</v>
      </c>
      <c r="G77" s="51">
        <f t="shared" si="10"/>
        <v>0.6482982171799028</v>
      </c>
      <c r="H77" s="51">
        <f t="shared" si="10"/>
        <v>0</v>
      </c>
      <c r="I77" s="51">
        <f t="shared" si="10"/>
        <v>100</v>
      </c>
    </row>
    <row r="78" spans="2:9" ht="12" customHeight="1">
      <c r="B78" s="87" t="s">
        <v>7</v>
      </c>
      <c r="C78" s="51">
        <f t="shared" si="10"/>
        <v>2.7874564459930316</v>
      </c>
      <c r="D78" s="51">
        <f t="shared" si="10"/>
        <v>0.6968641114982579</v>
      </c>
      <c r="E78" s="51">
        <f t="shared" si="10"/>
        <v>75.9581881533101</v>
      </c>
      <c r="F78" s="51">
        <f t="shared" si="10"/>
        <v>19.337979094076655</v>
      </c>
      <c r="G78" s="51">
        <f t="shared" si="10"/>
        <v>1.2195121951219512</v>
      </c>
      <c r="H78" s="51">
        <f t="shared" si="10"/>
        <v>0</v>
      </c>
      <c r="I78" s="51">
        <f t="shared" si="10"/>
        <v>100</v>
      </c>
    </row>
    <row r="79" spans="2:9" ht="12" customHeight="1">
      <c r="B79" s="87" t="s">
        <v>61</v>
      </c>
      <c r="C79" s="51">
        <f t="shared" si="10"/>
        <v>1.8181818181818181</v>
      </c>
      <c r="D79" s="51">
        <f t="shared" si="10"/>
        <v>1.2727272727272727</v>
      </c>
      <c r="E79" s="51">
        <f t="shared" si="10"/>
        <v>76.18181818181819</v>
      </c>
      <c r="F79" s="51">
        <f t="shared" si="10"/>
        <v>17.636363636363637</v>
      </c>
      <c r="G79" s="51">
        <f t="shared" si="10"/>
        <v>3.090909090909091</v>
      </c>
      <c r="H79" s="51">
        <f t="shared" si="10"/>
        <v>0</v>
      </c>
      <c r="I79" s="51">
        <f t="shared" si="10"/>
        <v>100</v>
      </c>
    </row>
    <row r="80" spans="2:9" ht="12" customHeight="1">
      <c r="B80" s="87" t="s">
        <v>10</v>
      </c>
      <c r="C80" s="51">
        <f t="shared" si="10"/>
        <v>1.4767932489451476</v>
      </c>
      <c r="D80" s="51">
        <f t="shared" si="10"/>
        <v>10.548523206751055</v>
      </c>
      <c r="E80" s="51">
        <f t="shared" si="10"/>
        <v>70.88607594936708</v>
      </c>
      <c r="F80" s="51">
        <f t="shared" si="10"/>
        <v>16.455696202531644</v>
      </c>
      <c r="G80" s="51">
        <f t="shared" si="10"/>
        <v>0.6329113924050633</v>
      </c>
      <c r="H80" s="51">
        <f t="shared" si="10"/>
        <v>0</v>
      </c>
      <c r="I80" s="51">
        <f t="shared" si="10"/>
        <v>100</v>
      </c>
    </row>
    <row r="81" spans="2:9" ht="12" customHeight="1">
      <c r="B81" s="87" t="s">
        <v>60</v>
      </c>
      <c r="C81" s="51">
        <f t="shared" si="10"/>
        <v>2.1551724137931036</v>
      </c>
      <c r="D81" s="51">
        <f t="shared" si="10"/>
        <v>0.8620689655172413</v>
      </c>
      <c r="E81" s="51">
        <f t="shared" si="10"/>
        <v>69.39655172413794</v>
      </c>
      <c r="F81" s="51">
        <f t="shared" si="10"/>
        <v>23.060344827586206</v>
      </c>
      <c r="G81" s="51">
        <f t="shared" si="10"/>
        <v>4.525862068965517</v>
      </c>
      <c r="H81" s="51">
        <f t="shared" si="10"/>
        <v>0</v>
      </c>
      <c r="I81" s="51">
        <f t="shared" si="10"/>
        <v>100</v>
      </c>
    </row>
    <row r="82" spans="2:9" ht="12" customHeight="1">
      <c r="B82" s="87" t="s">
        <v>62</v>
      </c>
      <c r="C82" s="51">
        <f t="shared" si="10"/>
        <v>1.8450184501845017</v>
      </c>
      <c r="D82" s="51">
        <f t="shared" si="10"/>
        <v>0.7380073800738007</v>
      </c>
      <c r="E82" s="51">
        <f t="shared" si="10"/>
        <v>71.58671586715867</v>
      </c>
      <c r="F82" s="51">
        <f t="shared" si="10"/>
        <v>23.985239852398525</v>
      </c>
      <c r="G82" s="51">
        <f t="shared" si="10"/>
        <v>1.8450184501845017</v>
      </c>
      <c r="H82" s="51">
        <f t="shared" si="10"/>
        <v>0</v>
      </c>
      <c r="I82" s="51">
        <f t="shared" si="10"/>
        <v>100</v>
      </c>
    </row>
    <row r="83" spans="2:9" ht="12" customHeight="1">
      <c r="B83" s="87" t="s">
        <v>59</v>
      </c>
      <c r="C83" s="51">
        <f t="shared" si="10"/>
        <v>3.896103896103896</v>
      </c>
      <c r="D83" s="51">
        <f t="shared" si="10"/>
        <v>7.142857142857142</v>
      </c>
      <c r="E83" s="51">
        <f t="shared" si="10"/>
        <v>68.18181818181817</v>
      </c>
      <c r="F83" s="51">
        <f t="shared" si="10"/>
        <v>20.12987012987013</v>
      </c>
      <c r="G83" s="51">
        <f t="shared" si="10"/>
        <v>0.6493506493506493</v>
      </c>
      <c r="H83" s="51">
        <f t="shared" si="10"/>
        <v>0</v>
      </c>
      <c r="I83" s="51">
        <f t="shared" si="10"/>
        <v>100</v>
      </c>
    </row>
    <row r="84" spans="2:9" ht="12" customHeight="1">
      <c r="B84" s="87" t="s">
        <v>81</v>
      </c>
      <c r="C84" s="51">
        <f t="shared" si="10"/>
        <v>4</v>
      </c>
      <c r="D84" s="51">
        <f t="shared" si="10"/>
        <v>0.8</v>
      </c>
      <c r="E84" s="51">
        <f t="shared" si="10"/>
        <v>77.60000000000001</v>
      </c>
      <c r="F84" s="51">
        <f t="shared" si="10"/>
        <v>10.4</v>
      </c>
      <c r="G84" s="51">
        <f t="shared" si="10"/>
        <v>7.199999999999999</v>
      </c>
      <c r="H84" s="51">
        <f t="shared" si="10"/>
        <v>0</v>
      </c>
      <c r="I84" s="51">
        <f t="shared" si="10"/>
        <v>100</v>
      </c>
    </row>
    <row r="85" spans="2:9" ht="12" customHeight="1">
      <c r="B85" s="87" t="s">
        <v>12</v>
      </c>
      <c r="C85" s="51">
        <f t="shared" si="10"/>
        <v>36.08247422680412</v>
      </c>
      <c r="D85" s="51">
        <f t="shared" si="10"/>
        <v>56.70103092783505</v>
      </c>
      <c r="E85" s="51">
        <f t="shared" si="10"/>
        <v>1.0309278350515463</v>
      </c>
      <c r="F85" s="51">
        <f t="shared" si="10"/>
        <v>4.123711340206185</v>
      </c>
      <c r="G85" s="51">
        <f t="shared" si="10"/>
        <v>0</v>
      </c>
      <c r="H85" s="51">
        <f t="shared" si="10"/>
        <v>2.0618556701030926</v>
      </c>
      <c r="I85" s="51">
        <f t="shared" si="10"/>
        <v>100</v>
      </c>
    </row>
    <row r="86" spans="2:9" ht="12" customHeight="1">
      <c r="B86" s="87" t="s">
        <v>63</v>
      </c>
      <c r="C86" s="95"/>
      <c r="D86" s="95"/>
      <c r="E86" s="96"/>
      <c r="F86" s="97"/>
      <c r="G86" s="98"/>
      <c r="H86" s="96"/>
      <c r="I86" s="97"/>
    </row>
    <row r="87" spans="2:9" ht="12" customHeight="1">
      <c r="B87" s="89" t="s">
        <v>4</v>
      </c>
      <c r="C87" s="99">
        <f aca="true" t="shared" si="11" ref="C87:I87">+C72/$I72*100</f>
        <v>4.803212851405622</v>
      </c>
      <c r="D87" s="99">
        <f t="shared" si="11"/>
        <v>3.453815261044177</v>
      </c>
      <c r="E87" s="100">
        <f t="shared" si="11"/>
        <v>70.76305220883535</v>
      </c>
      <c r="F87" s="101">
        <f t="shared" si="11"/>
        <v>18.76305220883534</v>
      </c>
      <c r="G87" s="102">
        <f t="shared" si="11"/>
        <v>1.863453815261044</v>
      </c>
      <c r="H87" s="100">
        <f t="shared" si="11"/>
        <v>0.3534136546184739</v>
      </c>
      <c r="I87" s="101">
        <f t="shared" si="11"/>
        <v>100</v>
      </c>
    </row>
    <row r="88" spans="2:9" ht="12.75">
      <c r="B88" s="103" t="s">
        <v>65</v>
      </c>
      <c r="C88" s="104"/>
      <c r="D88" s="104"/>
      <c r="E88" s="104"/>
      <c r="F88" s="104"/>
      <c r="G88" s="104"/>
      <c r="H88" s="104"/>
      <c r="I88" s="104"/>
    </row>
    <row r="89" spans="2:9" ht="12.75">
      <c r="B89" s="105" t="s">
        <v>66</v>
      </c>
      <c r="C89" s="104"/>
      <c r="D89" s="104"/>
      <c r="E89" s="104"/>
      <c r="F89" s="104"/>
      <c r="G89" s="104"/>
      <c r="H89" s="104"/>
      <c r="I89" s="104"/>
    </row>
    <row r="91" spans="3:9" ht="12">
      <c r="C91" s="52"/>
      <c r="D91" s="52"/>
      <c r="E91" s="52"/>
      <c r="F91" s="52"/>
      <c r="G91" s="52"/>
      <c r="H91" s="52"/>
      <c r="I91" s="52"/>
    </row>
  </sheetData>
  <mergeCells count="5">
    <mergeCell ref="B74:I74"/>
    <mergeCell ref="F3:F4"/>
    <mergeCell ref="G3:G4"/>
    <mergeCell ref="H3:H4"/>
    <mergeCell ref="B37:I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8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88"/>
  <sheetViews>
    <sheetView tabSelected="1" zoomScale="98" zoomScaleNormal="98" workbookViewId="0" topLeftCell="K1">
      <selection activeCell="N72" sqref="N1:X72"/>
    </sheetView>
  </sheetViews>
  <sheetFormatPr defaultColWidth="9.140625" defaultRowHeight="12.75"/>
  <cols>
    <col min="1" max="1" width="5.57421875" style="36" customWidth="1"/>
    <col min="2" max="2" width="14.421875" style="36" customWidth="1"/>
    <col min="3" max="3" width="12.140625" style="36" customWidth="1"/>
    <col min="4" max="5" width="11.421875" style="36" customWidth="1"/>
    <col min="6" max="6" width="12.7109375" style="36" customWidth="1"/>
    <col min="7" max="9" width="11.421875" style="36" customWidth="1"/>
    <col min="10" max="16384" width="9.140625" style="36" customWidth="1"/>
  </cols>
  <sheetData>
    <row r="2" ht="15.75" customHeight="1">
      <c r="B2" s="35" t="s">
        <v>73</v>
      </c>
    </row>
    <row r="3" spans="2:9" ht="15.75" customHeight="1">
      <c r="B3" s="37"/>
      <c r="C3" s="38" t="s">
        <v>30</v>
      </c>
      <c r="D3" s="38" t="s">
        <v>8</v>
      </c>
      <c r="E3" s="39"/>
      <c r="F3" s="179" t="s">
        <v>79</v>
      </c>
      <c r="G3" s="181" t="s">
        <v>30</v>
      </c>
      <c r="H3" s="183" t="s">
        <v>8</v>
      </c>
      <c r="I3" s="40"/>
    </row>
    <row r="4" spans="2:9" ht="12" customHeight="1">
      <c r="B4" s="42" t="s">
        <v>31</v>
      </c>
      <c r="C4" s="43"/>
      <c r="D4" s="44"/>
      <c r="E4" s="41"/>
      <c r="F4" s="180"/>
      <c r="G4" s="182"/>
      <c r="H4" s="184"/>
      <c r="I4" s="40"/>
    </row>
    <row r="5" spans="2:9" ht="12" customHeight="1">
      <c r="B5" s="45" t="s">
        <v>32</v>
      </c>
      <c r="C5" s="46">
        <v>9061</v>
      </c>
      <c r="D5" s="47">
        <f>+C5/$C$7*100</f>
        <v>92.62931915763647</v>
      </c>
      <c r="E5" s="48"/>
      <c r="F5" s="49" t="s">
        <v>11</v>
      </c>
      <c r="G5" s="50">
        <v>2090</v>
      </c>
      <c r="H5" s="51">
        <f>+G5/G$21*100</f>
        <v>21.36577387037416</v>
      </c>
      <c r="I5" s="40"/>
    </row>
    <row r="6" spans="2:9" ht="12" customHeight="1">
      <c r="B6" s="53" t="s">
        <v>33</v>
      </c>
      <c r="C6" s="54">
        <v>721</v>
      </c>
      <c r="D6" s="51">
        <f>+C6/$C$7*100</f>
        <v>7.370680842363525</v>
      </c>
      <c r="E6" s="48"/>
      <c r="F6" s="55" t="s">
        <v>6</v>
      </c>
      <c r="G6" s="56">
        <v>1166</v>
      </c>
      <c r="H6" s="51">
        <f aca="true" t="shared" si="0" ref="H6:H21">+G6/G$21*100</f>
        <v>11.919852790840318</v>
      </c>
      <c r="I6" s="40"/>
    </row>
    <row r="7" spans="2:9" ht="12" customHeight="1">
      <c r="B7" s="57" t="s">
        <v>4</v>
      </c>
      <c r="C7" s="58">
        <f>SUM(C5:C6)</f>
        <v>9782</v>
      </c>
      <c r="D7" s="59">
        <f>+C7/$C$7*100</f>
        <v>100</v>
      </c>
      <c r="E7" s="60"/>
      <c r="F7" s="55" t="s">
        <v>9</v>
      </c>
      <c r="G7" s="56">
        <v>1113</v>
      </c>
      <c r="H7" s="51">
        <f t="shared" si="0"/>
        <v>11.378041300347578</v>
      </c>
      <c r="I7" s="40"/>
    </row>
    <row r="8" spans="2:9" ht="12" customHeight="1">
      <c r="B8" s="57"/>
      <c r="C8" s="58"/>
      <c r="D8" s="58"/>
      <c r="E8" s="60"/>
      <c r="F8" s="55" t="s">
        <v>61</v>
      </c>
      <c r="G8" s="56">
        <v>996</v>
      </c>
      <c r="H8" s="51">
        <f t="shared" si="0"/>
        <v>10.181966877939072</v>
      </c>
      <c r="I8" s="40"/>
    </row>
    <row r="9" spans="2:9" ht="12" customHeight="1">
      <c r="B9" s="42" t="s">
        <v>34</v>
      </c>
      <c r="C9" s="43"/>
      <c r="D9" s="44"/>
      <c r="E9" s="41"/>
      <c r="F9" s="55" t="s">
        <v>7</v>
      </c>
      <c r="G9" s="56">
        <v>841</v>
      </c>
      <c r="H9" s="51">
        <f t="shared" si="0"/>
        <v>8.59742383970558</v>
      </c>
      <c r="I9" s="40"/>
    </row>
    <row r="10" spans="2:9" ht="12" customHeight="1">
      <c r="B10" s="53" t="s">
        <v>35</v>
      </c>
      <c r="C10" s="54">
        <v>82</v>
      </c>
      <c r="D10" s="51">
        <f>+C10/$C$7*100</f>
        <v>0.8382743815170722</v>
      </c>
      <c r="E10" s="48"/>
      <c r="F10" s="55" t="s">
        <v>10</v>
      </c>
      <c r="G10" s="56">
        <v>774</v>
      </c>
      <c r="H10" s="51">
        <f t="shared" si="0"/>
        <v>7.912492332856266</v>
      </c>
      <c r="I10" s="40"/>
    </row>
    <row r="11" spans="2:9" ht="12" customHeight="1">
      <c r="B11" s="53" t="s">
        <v>3</v>
      </c>
      <c r="C11" s="54">
        <v>9700</v>
      </c>
      <c r="D11" s="51">
        <f>+C11/$C$7*100</f>
        <v>99.16172561848293</v>
      </c>
      <c r="E11" s="48"/>
      <c r="F11" s="55" t="s">
        <v>74</v>
      </c>
      <c r="G11" s="56">
        <v>742</v>
      </c>
      <c r="H11" s="51">
        <f t="shared" si="0"/>
        <v>7.585360866898385</v>
      </c>
      <c r="I11" s="40"/>
    </row>
    <row r="12" spans="2:9" ht="12" customHeight="1">
      <c r="B12" s="57" t="s">
        <v>4</v>
      </c>
      <c r="C12" s="61">
        <f>SUM(C10:C11)</f>
        <v>9782</v>
      </c>
      <c r="D12" s="59">
        <f>+C12/$C$7*100</f>
        <v>100</v>
      </c>
      <c r="E12" s="62"/>
      <c r="F12" s="55" t="s">
        <v>15</v>
      </c>
      <c r="G12" s="56">
        <v>580</v>
      </c>
      <c r="H12" s="51">
        <f t="shared" si="0"/>
        <v>5.929257820486608</v>
      </c>
      <c r="I12" s="40"/>
    </row>
    <row r="13" spans="2:9" ht="12" customHeight="1">
      <c r="B13" s="57"/>
      <c r="C13" s="58"/>
      <c r="D13" s="58"/>
      <c r="E13" s="60"/>
      <c r="F13" s="55" t="s">
        <v>62</v>
      </c>
      <c r="G13" s="56">
        <v>388</v>
      </c>
      <c r="H13" s="51">
        <f t="shared" si="0"/>
        <v>3.9664690247393173</v>
      </c>
      <c r="I13" s="40"/>
    </row>
    <row r="14" spans="2:9" ht="12" customHeight="1">
      <c r="B14" s="42" t="s">
        <v>36</v>
      </c>
      <c r="C14" s="43"/>
      <c r="D14" s="44"/>
      <c r="E14" s="41"/>
      <c r="F14" s="55" t="s">
        <v>59</v>
      </c>
      <c r="G14" s="56">
        <v>196</v>
      </c>
      <c r="H14" s="51">
        <f t="shared" si="0"/>
        <v>2.003680228992026</v>
      </c>
      <c r="I14" s="40"/>
    </row>
    <row r="15" spans="2:9" ht="12" customHeight="1">
      <c r="B15" s="53" t="s">
        <v>37</v>
      </c>
      <c r="C15" s="54">
        <v>1391</v>
      </c>
      <c r="D15" s="51">
        <f aca="true" t="shared" si="1" ref="D15:D21">+C15/$C$21*100</f>
        <v>14.219995910856674</v>
      </c>
      <c r="E15" s="48"/>
      <c r="F15" s="55" t="s">
        <v>12</v>
      </c>
      <c r="G15" s="56">
        <v>132</v>
      </c>
      <c r="H15" s="51">
        <f t="shared" si="0"/>
        <v>1.3494172970762626</v>
      </c>
      <c r="I15" s="40"/>
    </row>
    <row r="16" spans="2:9" ht="12" customHeight="1">
      <c r="B16" s="53" t="s">
        <v>38</v>
      </c>
      <c r="C16" s="54">
        <v>26</v>
      </c>
      <c r="D16" s="51">
        <f t="shared" si="1"/>
        <v>0.26579431609077897</v>
      </c>
      <c r="E16" s="48"/>
      <c r="F16" s="55" t="s">
        <v>75</v>
      </c>
      <c r="G16" s="56">
        <v>110</v>
      </c>
      <c r="H16" s="51">
        <f t="shared" si="0"/>
        <v>1.1245144142302188</v>
      </c>
      <c r="I16" s="40"/>
    </row>
    <row r="17" spans="2:9" ht="12" customHeight="1">
      <c r="B17" s="53" t="s">
        <v>39</v>
      </c>
      <c r="C17" s="54">
        <v>8358</v>
      </c>
      <c r="D17" s="51">
        <f t="shared" si="1"/>
        <v>85.44264976487426</v>
      </c>
      <c r="E17" s="48"/>
      <c r="F17" s="55" t="s">
        <v>76</v>
      </c>
      <c r="G17" s="56">
        <v>103</v>
      </c>
      <c r="H17" s="51">
        <f t="shared" si="0"/>
        <v>1.052954406051932</v>
      </c>
      <c r="I17" s="40"/>
    </row>
    <row r="18" spans="2:9" ht="12" customHeight="1">
      <c r="B18" s="53" t="s">
        <v>40</v>
      </c>
      <c r="C18" s="54">
        <v>7</v>
      </c>
      <c r="D18" s="51">
        <f t="shared" si="1"/>
        <v>0.07156000817828664</v>
      </c>
      <c r="E18" s="48"/>
      <c r="F18" s="55" t="s">
        <v>77</v>
      </c>
      <c r="G18" s="56">
        <v>87</v>
      </c>
      <c r="H18" s="51">
        <f t="shared" si="0"/>
        <v>0.8893886730729913</v>
      </c>
      <c r="I18" s="40"/>
    </row>
    <row r="19" spans="2:9" ht="12" customHeight="1">
      <c r="B19" s="53" t="s">
        <v>57</v>
      </c>
      <c r="C19" s="54">
        <v>0</v>
      </c>
      <c r="D19" s="51">
        <f t="shared" si="1"/>
        <v>0</v>
      </c>
      <c r="E19" s="118"/>
      <c r="F19" s="55" t="s">
        <v>78</v>
      </c>
      <c r="G19" s="56">
        <v>61</v>
      </c>
      <c r="H19" s="51">
        <f t="shared" si="0"/>
        <v>0.6235943569822122</v>
      </c>
      <c r="I19" s="40"/>
    </row>
    <row r="20" spans="2:9" ht="12" customHeight="1">
      <c r="B20" s="53" t="s">
        <v>41</v>
      </c>
      <c r="C20" s="54">
        <v>0</v>
      </c>
      <c r="D20" s="51">
        <f t="shared" si="1"/>
        <v>0</v>
      </c>
      <c r="E20" s="118"/>
      <c r="F20" s="55" t="s">
        <v>41</v>
      </c>
      <c r="G20" s="56">
        <v>403</v>
      </c>
      <c r="H20" s="51">
        <f t="shared" si="0"/>
        <v>4.1198118994070745</v>
      </c>
      <c r="I20" s="40"/>
    </row>
    <row r="21" spans="2:9" ht="12" customHeight="1">
      <c r="B21" s="63" t="s">
        <v>4</v>
      </c>
      <c r="C21" s="64">
        <f>SUM(C15:C20)</f>
        <v>9782</v>
      </c>
      <c r="D21" s="65">
        <f t="shared" si="1"/>
        <v>100</v>
      </c>
      <c r="E21" s="66"/>
      <c r="F21" s="63" t="s">
        <v>4</v>
      </c>
      <c r="G21" s="64">
        <v>9782</v>
      </c>
      <c r="H21" s="65">
        <f t="shared" si="0"/>
        <v>100</v>
      </c>
      <c r="I21" s="40"/>
    </row>
    <row r="22" spans="2:5" ht="12">
      <c r="B22" s="3" t="s">
        <v>42</v>
      </c>
      <c r="E22" s="67"/>
    </row>
    <row r="23" ht="12">
      <c r="G23" s="68"/>
    </row>
    <row r="24" ht="12.75">
      <c r="B24" s="69" t="s">
        <v>80</v>
      </c>
    </row>
    <row r="25" spans="2:9" ht="27.75" customHeight="1">
      <c r="B25" s="37" t="s">
        <v>43</v>
      </c>
      <c r="C25" s="38" t="s">
        <v>44</v>
      </c>
      <c r="D25" s="38" t="s">
        <v>45</v>
      </c>
      <c r="E25" s="38" t="s">
        <v>46</v>
      </c>
      <c r="F25" s="70" t="s">
        <v>47</v>
      </c>
      <c r="G25" s="38" t="s">
        <v>48</v>
      </c>
      <c r="H25" s="44" t="s">
        <v>49</v>
      </c>
      <c r="I25" s="71" t="s">
        <v>50</v>
      </c>
    </row>
    <row r="26" spans="2:9" ht="12" customHeight="1">
      <c r="B26" s="45" t="s">
        <v>32</v>
      </c>
      <c r="C26" s="46">
        <v>202</v>
      </c>
      <c r="D26" s="46">
        <v>202</v>
      </c>
      <c r="E26" s="46">
        <v>4309</v>
      </c>
      <c r="F26" s="46">
        <v>1143</v>
      </c>
      <c r="G26" s="50">
        <v>109</v>
      </c>
      <c r="H26" s="46">
        <v>20</v>
      </c>
      <c r="I26" s="50">
        <f>SUM(C26:H26)</f>
        <v>5985</v>
      </c>
    </row>
    <row r="27" spans="2:14" ht="12" customHeight="1">
      <c r="B27" s="53" t="s">
        <v>33</v>
      </c>
      <c r="C27" s="54">
        <v>97</v>
      </c>
      <c r="D27" s="54">
        <v>13</v>
      </c>
      <c r="E27" s="54">
        <v>96</v>
      </c>
      <c r="F27" s="54">
        <v>25</v>
      </c>
      <c r="G27" s="56">
        <v>7</v>
      </c>
      <c r="H27" s="54">
        <v>2</v>
      </c>
      <c r="I27" s="56">
        <f>SUM(C27:H27)</f>
        <v>240</v>
      </c>
      <c r="N27" s="188" t="s">
        <v>111</v>
      </c>
    </row>
    <row r="28" spans="2:9" ht="12" customHeight="1">
      <c r="B28" s="57" t="s">
        <v>4</v>
      </c>
      <c r="C28" s="58">
        <f aca="true" t="shared" si="2" ref="C28:I28">SUM(C26:C27)</f>
        <v>299</v>
      </c>
      <c r="D28" s="58">
        <f t="shared" si="2"/>
        <v>215</v>
      </c>
      <c r="E28" s="58">
        <f t="shared" si="2"/>
        <v>4405</v>
      </c>
      <c r="F28" s="58">
        <f t="shared" si="2"/>
        <v>1168</v>
      </c>
      <c r="G28" s="58">
        <f t="shared" si="2"/>
        <v>116</v>
      </c>
      <c r="H28" s="58">
        <f t="shared" si="2"/>
        <v>22</v>
      </c>
      <c r="I28" s="58">
        <f t="shared" si="2"/>
        <v>6225</v>
      </c>
    </row>
    <row r="29" spans="2:9" ht="12" customHeight="1">
      <c r="B29" s="57"/>
      <c r="C29" s="58"/>
      <c r="D29" s="58"/>
      <c r="E29" s="58"/>
      <c r="F29" s="58"/>
      <c r="G29" s="58"/>
      <c r="H29" s="58"/>
      <c r="I29" s="58"/>
    </row>
    <row r="30" spans="2:9" ht="12" customHeight="1">
      <c r="B30" s="53" t="s">
        <v>35</v>
      </c>
      <c r="C30" s="54">
        <v>7</v>
      </c>
      <c r="D30" s="54">
        <v>7</v>
      </c>
      <c r="E30" s="54">
        <v>13</v>
      </c>
      <c r="F30" s="54">
        <v>8</v>
      </c>
      <c r="G30" s="56">
        <v>4</v>
      </c>
      <c r="H30" s="54">
        <v>5</v>
      </c>
      <c r="I30" s="56">
        <f>SUM(C30:H30)</f>
        <v>44</v>
      </c>
    </row>
    <row r="31" spans="2:9" ht="12" customHeight="1">
      <c r="B31" s="53" t="s">
        <v>3</v>
      </c>
      <c r="C31" s="54">
        <v>81</v>
      </c>
      <c r="D31" s="54">
        <v>31</v>
      </c>
      <c r="E31" s="54">
        <v>948</v>
      </c>
      <c r="F31" s="54">
        <v>180</v>
      </c>
      <c r="G31" s="56">
        <v>44</v>
      </c>
      <c r="H31" s="54">
        <v>9</v>
      </c>
      <c r="I31" s="56">
        <f>SUM(C31:H31)</f>
        <v>1293</v>
      </c>
    </row>
    <row r="32" spans="2:9" ht="12" customHeight="1">
      <c r="B32" s="72" t="s">
        <v>51</v>
      </c>
      <c r="C32" s="54">
        <v>211</v>
      </c>
      <c r="D32" s="54">
        <v>177</v>
      </c>
      <c r="E32" s="54">
        <v>3444</v>
      </c>
      <c r="F32" s="54">
        <v>980</v>
      </c>
      <c r="G32" s="56">
        <v>68</v>
      </c>
      <c r="H32" s="54">
        <v>8</v>
      </c>
      <c r="I32" s="56">
        <f>SUM(C32:H32)</f>
        <v>4888</v>
      </c>
    </row>
    <row r="33" spans="2:9" ht="14.25" customHeight="1">
      <c r="B33" s="63" t="s">
        <v>4</v>
      </c>
      <c r="C33" s="64">
        <f aca="true" t="shared" si="3" ref="C33:H33">SUM(C30:C32)</f>
        <v>299</v>
      </c>
      <c r="D33" s="64">
        <f t="shared" si="3"/>
        <v>215</v>
      </c>
      <c r="E33" s="64">
        <f t="shared" si="3"/>
        <v>4405</v>
      </c>
      <c r="F33" s="64">
        <f t="shared" si="3"/>
        <v>1168</v>
      </c>
      <c r="G33" s="64">
        <f t="shared" si="3"/>
        <v>116</v>
      </c>
      <c r="H33" s="64">
        <f t="shared" si="3"/>
        <v>22</v>
      </c>
      <c r="I33" s="73">
        <f>SUM(C33:H33)</f>
        <v>6225</v>
      </c>
    </row>
    <row r="34" spans="2:9" ht="12.75" customHeight="1">
      <c r="B34" s="74" t="s">
        <v>52</v>
      </c>
      <c r="C34" s="75">
        <f aca="true" t="shared" si="4" ref="C34:I34">+C33/$I$33*100</f>
        <v>4.803212851405622</v>
      </c>
      <c r="D34" s="76">
        <f t="shared" si="4"/>
        <v>3.453815261044177</v>
      </c>
      <c r="E34" s="76">
        <f t="shared" si="4"/>
        <v>70.76305220883535</v>
      </c>
      <c r="F34" s="75">
        <f t="shared" si="4"/>
        <v>18.76305220883534</v>
      </c>
      <c r="G34" s="76">
        <f t="shared" si="4"/>
        <v>1.863453815261044</v>
      </c>
      <c r="H34" s="76">
        <f t="shared" si="4"/>
        <v>0.3534136546184739</v>
      </c>
      <c r="I34" s="77">
        <f t="shared" si="4"/>
        <v>100</v>
      </c>
    </row>
    <row r="35" ht="12">
      <c r="B35" s="36" t="s">
        <v>53</v>
      </c>
    </row>
    <row r="37" spans="2:9" ht="13.5" customHeight="1">
      <c r="B37" s="185" t="s">
        <v>2</v>
      </c>
      <c r="C37" s="186"/>
      <c r="D37" s="186"/>
      <c r="E37" s="186"/>
      <c r="F37" s="186"/>
      <c r="G37" s="186"/>
      <c r="H37" s="186"/>
      <c r="I37" s="187"/>
    </row>
    <row r="38" spans="2:9" ht="12">
      <c r="B38" s="45" t="s">
        <v>32</v>
      </c>
      <c r="C38" s="47">
        <f aca="true" t="shared" si="5" ref="C38:I40">+C26/C$28*100</f>
        <v>67.55852842809364</v>
      </c>
      <c r="D38" s="47">
        <f t="shared" si="5"/>
        <v>93.95348837209302</v>
      </c>
      <c r="E38" s="47">
        <f t="shared" si="5"/>
        <v>97.82065834279227</v>
      </c>
      <c r="F38" s="47">
        <f t="shared" si="5"/>
        <v>97.8595890410959</v>
      </c>
      <c r="G38" s="47">
        <f t="shared" si="5"/>
        <v>93.96551724137932</v>
      </c>
      <c r="H38" s="47">
        <f t="shared" si="5"/>
        <v>90.9090909090909</v>
      </c>
      <c r="I38" s="47">
        <f t="shared" si="5"/>
        <v>96.14457831325302</v>
      </c>
    </row>
    <row r="39" spans="2:9" ht="12">
      <c r="B39" s="53" t="s">
        <v>33</v>
      </c>
      <c r="C39" s="51">
        <f t="shared" si="5"/>
        <v>32.441471571906355</v>
      </c>
      <c r="D39" s="51">
        <f t="shared" si="5"/>
        <v>6.046511627906977</v>
      </c>
      <c r="E39" s="51">
        <f t="shared" si="5"/>
        <v>2.1793416572077184</v>
      </c>
      <c r="F39" s="51">
        <f t="shared" si="5"/>
        <v>2.1404109589041096</v>
      </c>
      <c r="G39" s="51">
        <f t="shared" si="5"/>
        <v>6.0344827586206895</v>
      </c>
      <c r="H39" s="51">
        <f t="shared" si="5"/>
        <v>9.090909090909092</v>
      </c>
      <c r="I39" s="51">
        <f t="shared" si="5"/>
        <v>3.8554216867469884</v>
      </c>
    </row>
    <row r="40" spans="2:9" ht="12">
      <c r="B40" s="57" t="s">
        <v>4</v>
      </c>
      <c r="C40" s="59">
        <f t="shared" si="5"/>
        <v>100</v>
      </c>
      <c r="D40" s="59">
        <f t="shared" si="5"/>
        <v>100</v>
      </c>
      <c r="E40" s="59">
        <f t="shared" si="5"/>
        <v>100</v>
      </c>
      <c r="F40" s="59">
        <f t="shared" si="5"/>
        <v>100</v>
      </c>
      <c r="G40" s="59">
        <f t="shared" si="5"/>
        <v>100</v>
      </c>
      <c r="H40" s="59">
        <f t="shared" si="5"/>
        <v>100</v>
      </c>
      <c r="I40" s="59">
        <f t="shared" si="5"/>
        <v>100</v>
      </c>
    </row>
    <row r="41" spans="2:9" ht="12">
      <c r="B41" s="57"/>
      <c r="C41" s="58"/>
      <c r="D41" s="58"/>
      <c r="E41" s="58"/>
      <c r="F41" s="58"/>
      <c r="G41" s="58"/>
      <c r="H41" s="58"/>
      <c r="I41" s="58"/>
    </row>
    <row r="42" spans="2:9" ht="12">
      <c r="B42" s="53" t="s">
        <v>35</v>
      </c>
      <c r="C42" s="51">
        <f aca="true" t="shared" si="6" ref="C42:I45">+C30/C$28*100</f>
        <v>2.341137123745819</v>
      </c>
      <c r="D42" s="51">
        <f t="shared" si="6"/>
        <v>3.255813953488372</v>
      </c>
      <c r="E42" s="51">
        <f t="shared" si="6"/>
        <v>0.29511918274687854</v>
      </c>
      <c r="F42" s="51">
        <f t="shared" si="6"/>
        <v>0.684931506849315</v>
      </c>
      <c r="G42" s="51">
        <f t="shared" si="6"/>
        <v>3.4482758620689653</v>
      </c>
      <c r="H42" s="51">
        <f t="shared" si="6"/>
        <v>22.727272727272727</v>
      </c>
      <c r="I42" s="51">
        <f t="shared" si="6"/>
        <v>0.7068273092369478</v>
      </c>
    </row>
    <row r="43" spans="2:9" ht="12">
      <c r="B43" s="53" t="s">
        <v>3</v>
      </c>
      <c r="C43" s="51">
        <f t="shared" si="6"/>
        <v>27.09030100334448</v>
      </c>
      <c r="D43" s="51">
        <f t="shared" si="6"/>
        <v>14.418604651162791</v>
      </c>
      <c r="E43" s="51">
        <f t="shared" si="6"/>
        <v>21.52099886492622</v>
      </c>
      <c r="F43" s="51">
        <f t="shared" si="6"/>
        <v>15.41095890410959</v>
      </c>
      <c r="G43" s="51">
        <f t="shared" si="6"/>
        <v>37.93103448275862</v>
      </c>
      <c r="H43" s="51">
        <f t="shared" si="6"/>
        <v>40.909090909090914</v>
      </c>
      <c r="I43" s="51">
        <f t="shared" si="6"/>
        <v>20.771084337349397</v>
      </c>
    </row>
    <row r="44" spans="2:9" ht="12">
      <c r="B44" s="72" t="s">
        <v>51</v>
      </c>
      <c r="C44" s="51">
        <f t="shared" si="6"/>
        <v>70.5685618729097</v>
      </c>
      <c r="D44" s="51">
        <f t="shared" si="6"/>
        <v>82.32558139534883</v>
      </c>
      <c r="E44" s="51">
        <f t="shared" si="6"/>
        <v>78.1838819523269</v>
      </c>
      <c r="F44" s="51">
        <f t="shared" si="6"/>
        <v>83.9041095890411</v>
      </c>
      <c r="G44" s="51">
        <f t="shared" si="6"/>
        <v>58.620689655172406</v>
      </c>
      <c r="H44" s="51">
        <f t="shared" si="6"/>
        <v>36.36363636363637</v>
      </c>
      <c r="I44" s="51">
        <f t="shared" si="6"/>
        <v>78.52208835341365</v>
      </c>
    </row>
    <row r="45" spans="2:9" ht="12">
      <c r="B45" s="63" t="s">
        <v>4</v>
      </c>
      <c r="C45" s="65">
        <f t="shared" si="6"/>
        <v>100</v>
      </c>
      <c r="D45" s="65">
        <f t="shared" si="6"/>
        <v>100</v>
      </c>
      <c r="E45" s="65">
        <f t="shared" si="6"/>
        <v>100</v>
      </c>
      <c r="F45" s="65">
        <f t="shared" si="6"/>
        <v>100</v>
      </c>
      <c r="G45" s="65">
        <f t="shared" si="6"/>
        <v>100</v>
      </c>
      <c r="H45" s="65">
        <f t="shared" si="6"/>
        <v>100</v>
      </c>
      <c r="I45" s="65">
        <f t="shared" si="6"/>
        <v>100</v>
      </c>
    </row>
    <row r="46" ht="12">
      <c r="B46" s="3" t="s">
        <v>54</v>
      </c>
    </row>
    <row r="47" ht="12">
      <c r="B47" s="3" t="s">
        <v>55</v>
      </c>
    </row>
    <row r="49" spans="2:9" ht="12.75">
      <c r="B49" s="78" t="s">
        <v>82</v>
      </c>
      <c r="C49" s="79"/>
      <c r="D49" s="79"/>
      <c r="E49" s="79"/>
      <c r="F49" s="80"/>
      <c r="G49" s="81"/>
      <c r="H49" s="82"/>
      <c r="I49" s="79"/>
    </row>
    <row r="50" spans="2:9" ht="26.25" customHeight="1">
      <c r="B50" s="83"/>
      <c r="C50" s="83" t="s">
        <v>44</v>
      </c>
      <c r="D50" s="83" t="s">
        <v>45</v>
      </c>
      <c r="E50" s="83" t="s">
        <v>56</v>
      </c>
      <c r="F50" s="83" t="s">
        <v>47</v>
      </c>
      <c r="G50" s="83" t="s">
        <v>48</v>
      </c>
      <c r="H50" s="83" t="s">
        <v>49</v>
      </c>
      <c r="I50" s="83" t="s">
        <v>50</v>
      </c>
    </row>
    <row r="51" spans="2:9" ht="6.75" customHeight="1">
      <c r="B51" s="84"/>
      <c r="C51" s="85"/>
      <c r="D51" s="85"/>
      <c r="E51" s="85"/>
      <c r="F51" s="85"/>
      <c r="G51" s="85"/>
      <c r="H51" s="85"/>
      <c r="I51" s="85"/>
    </row>
    <row r="52" spans="2:14" ht="12" customHeight="1">
      <c r="B52" s="53" t="s">
        <v>37</v>
      </c>
      <c r="C52" s="85">
        <v>38</v>
      </c>
      <c r="D52" s="85">
        <v>56</v>
      </c>
      <c r="E52" s="85">
        <v>561</v>
      </c>
      <c r="F52" s="85">
        <v>188</v>
      </c>
      <c r="G52" s="85">
        <v>12</v>
      </c>
      <c r="H52" s="85">
        <v>0</v>
      </c>
      <c r="I52" s="85">
        <f aca="true" t="shared" si="7" ref="I52:I58">SUM(C52:H52)</f>
        <v>855</v>
      </c>
      <c r="N52" s="189"/>
    </row>
    <row r="53" spans="2:9" ht="12" customHeight="1">
      <c r="B53" s="53" t="s">
        <v>38</v>
      </c>
      <c r="C53" s="85">
        <v>5</v>
      </c>
      <c r="D53" s="85">
        <v>4</v>
      </c>
      <c r="E53" s="85">
        <v>7</v>
      </c>
      <c r="F53" s="85">
        <v>1</v>
      </c>
      <c r="G53" s="85">
        <v>0</v>
      </c>
      <c r="H53" s="85">
        <v>0</v>
      </c>
      <c r="I53" s="85">
        <f t="shared" si="7"/>
        <v>17</v>
      </c>
    </row>
    <row r="54" spans="2:9" ht="12" customHeight="1">
      <c r="B54" s="53" t="s">
        <v>39</v>
      </c>
      <c r="C54" s="85">
        <v>252</v>
      </c>
      <c r="D54" s="85">
        <v>153</v>
      </c>
      <c r="E54" s="85">
        <v>3832</v>
      </c>
      <c r="F54" s="85">
        <v>976</v>
      </c>
      <c r="G54" s="85">
        <v>103</v>
      </c>
      <c r="H54" s="85">
        <v>22</v>
      </c>
      <c r="I54" s="85">
        <f t="shared" si="7"/>
        <v>5338</v>
      </c>
    </row>
    <row r="55" spans="2:9" ht="12" customHeight="1">
      <c r="B55" s="53" t="s">
        <v>40</v>
      </c>
      <c r="C55" s="85">
        <v>4</v>
      </c>
      <c r="D55" s="85">
        <v>1</v>
      </c>
      <c r="E55" s="85">
        <v>2</v>
      </c>
      <c r="F55" s="85">
        <v>0</v>
      </c>
      <c r="G55" s="85">
        <v>0</v>
      </c>
      <c r="H55" s="85">
        <v>0</v>
      </c>
      <c r="I55" s="85">
        <f t="shared" si="7"/>
        <v>7</v>
      </c>
    </row>
    <row r="56" spans="2:9" ht="12" customHeight="1">
      <c r="B56" s="53" t="s">
        <v>57</v>
      </c>
      <c r="C56" s="85">
        <v>0</v>
      </c>
      <c r="D56" s="85"/>
      <c r="E56" s="85"/>
      <c r="F56" s="85"/>
      <c r="G56" s="85"/>
      <c r="H56" s="85"/>
      <c r="I56" s="85">
        <f t="shared" si="7"/>
        <v>0</v>
      </c>
    </row>
    <row r="57" spans="2:9" ht="12" customHeight="1">
      <c r="B57" s="53" t="s">
        <v>58</v>
      </c>
      <c r="C57" s="85">
        <v>0</v>
      </c>
      <c r="D57" s="85">
        <v>1</v>
      </c>
      <c r="E57" s="85">
        <v>3</v>
      </c>
      <c r="F57" s="85">
        <v>3</v>
      </c>
      <c r="G57" s="85">
        <v>1</v>
      </c>
      <c r="H57" s="85">
        <v>0</v>
      </c>
      <c r="I57" s="85">
        <f t="shared" si="7"/>
        <v>8</v>
      </c>
    </row>
    <row r="58" spans="2:9" ht="12" customHeight="1">
      <c r="B58" s="63" t="s">
        <v>4</v>
      </c>
      <c r="C58" s="86">
        <f aca="true" t="shared" si="8" ref="C58:H58">SUM(C52:C57)</f>
        <v>299</v>
      </c>
      <c r="D58" s="86">
        <f t="shared" si="8"/>
        <v>215</v>
      </c>
      <c r="E58" s="86">
        <f t="shared" si="8"/>
        <v>4405</v>
      </c>
      <c r="F58" s="86">
        <f t="shared" si="8"/>
        <v>1168</v>
      </c>
      <c r="G58" s="86">
        <f t="shared" si="8"/>
        <v>116</v>
      </c>
      <c r="H58" s="86">
        <f t="shared" si="8"/>
        <v>22</v>
      </c>
      <c r="I58" s="86">
        <f t="shared" si="7"/>
        <v>6225</v>
      </c>
    </row>
    <row r="59" spans="2:9" ht="8.25" customHeight="1">
      <c r="B59" s="57"/>
      <c r="C59" s="85"/>
      <c r="D59" s="85"/>
      <c r="E59" s="85"/>
      <c r="F59" s="85"/>
      <c r="G59" s="85"/>
      <c r="H59" s="85"/>
      <c r="I59" s="85"/>
    </row>
    <row r="60" spans="2:9" ht="12" customHeight="1">
      <c r="B60" s="87" t="s">
        <v>11</v>
      </c>
      <c r="C60" s="85">
        <v>42</v>
      </c>
      <c r="D60" s="85">
        <v>9</v>
      </c>
      <c r="E60" s="85">
        <v>1300</v>
      </c>
      <c r="F60" s="85">
        <v>295</v>
      </c>
      <c r="G60" s="85">
        <v>17</v>
      </c>
      <c r="H60" s="85">
        <v>0</v>
      </c>
      <c r="I60" s="85">
        <f aca="true" t="shared" si="9" ref="I60:I70">SUM(C60:H60)</f>
        <v>1663</v>
      </c>
    </row>
    <row r="61" spans="2:9" ht="12" customHeight="1">
      <c r="B61" s="87" t="s">
        <v>6</v>
      </c>
      <c r="C61" s="85">
        <v>90</v>
      </c>
      <c r="D61" s="85">
        <v>7</v>
      </c>
      <c r="E61" s="85">
        <v>524</v>
      </c>
      <c r="F61" s="85">
        <v>159</v>
      </c>
      <c r="G61" s="85">
        <v>9</v>
      </c>
      <c r="H61" s="85">
        <v>1</v>
      </c>
      <c r="I61" s="85">
        <f t="shared" si="9"/>
        <v>790</v>
      </c>
    </row>
    <row r="62" spans="2:9" ht="12" customHeight="1">
      <c r="B62" s="87" t="s">
        <v>9</v>
      </c>
      <c r="C62" s="85">
        <v>8</v>
      </c>
      <c r="D62" s="85">
        <v>2</v>
      </c>
      <c r="E62" s="85">
        <v>450</v>
      </c>
      <c r="F62" s="85">
        <v>153</v>
      </c>
      <c r="G62" s="88">
        <v>4</v>
      </c>
      <c r="H62" s="85">
        <v>0</v>
      </c>
      <c r="I62" s="85">
        <f t="shared" si="9"/>
        <v>617</v>
      </c>
    </row>
    <row r="63" spans="2:9" ht="12" customHeight="1">
      <c r="B63" s="87" t="s">
        <v>7</v>
      </c>
      <c r="C63" s="85">
        <v>16</v>
      </c>
      <c r="D63" s="85">
        <v>4</v>
      </c>
      <c r="E63" s="85">
        <v>436</v>
      </c>
      <c r="F63" s="85">
        <v>111</v>
      </c>
      <c r="G63" s="88">
        <v>7</v>
      </c>
      <c r="H63" s="85">
        <v>0</v>
      </c>
      <c r="I63" s="85">
        <f t="shared" si="9"/>
        <v>574</v>
      </c>
    </row>
    <row r="64" spans="2:9" ht="12" customHeight="1">
      <c r="B64" s="87" t="s">
        <v>61</v>
      </c>
      <c r="C64" s="85">
        <v>10</v>
      </c>
      <c r="D64" s="85">
        <v>7</v>
      </c>
      <c r="E64" s="85">
        <v>419</v>
      </c>
      <c r="F64" s="85">
        <v>97</v>
      </c>
      <c r="G64" s="88">
        <v>17</v>
      </c>
      <c r="H64" s="85">
        <v>0</v>
      </c>
      <c r="I64" s="85">
        <f t="shared" si="9"/>
        <v>550</v>
      </c>
    </row>
    <row r="65" spans="2:9" ht="12" customHeight="1">
      <c r="B65" s="87" t="s">
        <v>10</v>
      </c>
      <c r="C65" s="85">
        <v>7</v>
      </c>
      <c r="D65" s="85">
        <v>50</v>
      </c>
      <c r="E65" s="85">
        <v>336</v>
      </c>
      <c r="F65" s="85">
        <v>78</v>
      </c>
      <c r="G65" s="85">
        <v>3</v>
      </c>
      <c r="H65" s="85">
        <v>0</v>
      </c>
      <c r="I65" s="85">
        <f t="shared" si="9"/>
        <v>474</v>
      </c>
    </row>
    <row r="66" spans="2:9" ht="12" customHeight="1">
      <c r="B66" s="87" t="s">
        <v>60</v>
      </c>
      <c r="C66" s="85">
        <v>10</v>
      </c>
      <c r="D66" s="85">
        <v>4</v>
      </c>
      <c r="E66" s="85">
        <v>322</v>
      </c>
      <c r="F66" s="85">
        <v>107</v>
      </c>
      <c r="G66" s="88">
        <v>21</v>
      </c>
      <c r="H66" s="85">
        <v>0</v>
      </c>
      <c r="I66" s="85">
        <f t="shared" si="9"/>
        <v>464</v>
      </c>
    </row>
    <row r="67" spans="2:9" ht="12" customHeight="1">
      <c r="B67" s="87" t="s">
        <v>62</v>
      </c>
      <c r="C67" s="85">
        <v>5</v>
      </c>
      <c r="D67" s="85">
        <v>2</v>
      </c>
      <c r="E67" s="85">
        <v>194</v>
      </c>
      <c r="F67" s="85">
        <v>65</v>
      </c>
      <c r="G67" s="88">
        <v>5</v>
      </c>
      <c r="H67" s="85">
        <v>0</v>
      </c>
      <c r="I67" s="85">
        <f t="shared" si="9"/>
        <v>271</v>
      </c>
    </row>
    <row r="68" spans="2:9" ht="12" customHeight="1">
      <c r="B68" s="87" t="s">
        <v>59</v>
      </c>
      <c r="C68" s="85">
        <v>6</v>
      </c>
      <c r="D68" s="85">
        <v>11</v>
      </c>
      <c r="E68" s="85">
        <v>105</v>
      </c>
      <c r="F68" s="85">
        <v>31</v>
      </c>
      <c r="G68" s="85">
        <v>1</v>
      </c>
      <c r="H68" s="85">
        <v>0</v>
      </c>
      <c r="I68" s="85">
        <f t="shared" si="9"/>
        <v>154</v>
      </c>
    </row>
    <row r="69" spans="2:9" ht="12" customHeight="1">
      <c r="B69" s="87" t="s">
        <v>81</v>
      </c>
      <c r="C69" s="85">
        <v>5</v>
      </c>
      <c r="D69" s="85">
        <v>1</v>
      </c>
      <c r="E69" s="85">
        <v>97</v>
      </c>
      <c r="F69" s="85">
        <v>13</v>
      </c>
      <c r="G69" s="85">
        <v>9</v>
      </c>
      <c r="H69" s="85">
        <v>0</v>
      </c>
      <c r="I69" s="85">
        <f t="shared" si="9"/>
        <v>125</v>
      </c>
    </row>
    <row r="70" spans="2:9" ht="12" customHeight="1">
      <c r="B70" s="87" t="s">
        <v>12</v>
      </c>
      <c r="C70" s="85">
        <v>35</v>
      </c>
      <c r="D70" s="85">
        <v>55</v>
      </c>
      <c r="E70" s="85">
        <v>1</v>
      </c>
      <c r="F70" s="85">
        <v>4</v>
      </c>
      <c r="G70" s="88">
        <v>0</v>
      </c>
      <c r="H70" s="85">
        <v>2</v>
      </c>
      <c r="I70" s="85">
        <f t="shared" si="9"/>
        <v>97</v>
      </c>
    </row>
    <row r="71" spans="2:9" ht="12" customHeight="1">
      <c r="B71" s="87" t="s">
        <v>63</v>
      </c>
      <c r="C71" s="85"/>
      <c r="D71" s="85"/>
      <c r="E71" s="85"/>
      <c r="F71" s="85"/>
      <c r="G71" s="88"/>
      <c r="H71" s="85"/>
      <c r="I71" s="85"/>
    </row>
    <row r="72" spans="2:14" ht="12" customHeight="1">
      <c r="B72" s="89" t="s">
        <v>4</v>
      </c>
      <c r="C72" s="86">
        <v>299</v>
      </c>
      <c r="D72" s="86">
        <v>215</v>
      </c>
      <c r="E72" s="86">
        <v>4405</v>
      </c>
      <c r="F72" s="86">
        <v>1168</v>
      </c>
      <c r="G72" s="86">
        <v>116</v>
      </c>
      <c r="H72" s="86">
        <v>22</v>
      </c>
      <c r="I72" s="86">
        <f>SUM(C72:H72)</f>
        <v>6225</v>
      </c>
      <c r="N72" s="105" t="s">
        <v>66</v>
      </c>
    </row>
    <row r="73" spans="2:9" ht="5.25" customHeight="1">
      <c r="B73" s="90"/>
      <c r="C73" s="91"/>
      <c r="D73" s="91"/>
      <c r="E73" s="91"/>
      <c r="F73" s="91"/>
      <c r="G73" s="92"/>
      <c r="H73" s="91"/>
      <c r="I73" s="91"/>
    </row>
    <row r="74" spans="2:9" ht="12" customHeight="1">
      <c r="B74" s="176" t="s">
        <v>64</v>
      </c>
      <c r="C74" s="177"/>
      <c r="D74" s="177"/>
      <c r="E74" s="177"/>
      <c r="F74" s="177"/>
      <c r="G74" s="177"/>
      <c r="H74" s="177"/>
      <c r="I74" s="178"/>
    </row>
    <row r="75" spans="2:14" ht="12" customHeight="1">
      <c r="B75" s="87" t="s">
        <v>7</v>
      </c>
      <c r="C75" s="51">
        <f>+C63/$I63*100</f>
        <v>2.7874564459930316</v>
      </c>
      <c r="D75" s="51">
        <f>+D63/$I63*100</f>
        <v>0.6968641114982579</v>
      </c>
      <c r="E75" s="51">
        <f>+E63/$I63*100</f>
        <v>75.9581881533101</v>
      </c>
      <c r="F75" s="51">
        <f>+F63/$I63*100</f>
        <v>19.337979094076655</v>
      </c>
      <c r="G75" s="51">
        <f>+G63/$I63*100</f>
        <v>1.2195121951219512</v>
      </c>
      <c r="H75" s="51">
        <f>+H63/$I63*100</f>
        <v>0</v>
      </c>
      <c r="I75" s="51">
        <f>+I63/$I63*100</f>
        <v>100</v>
      </c>
      <c r="N75" s="36"/>
    </row>
    <row r="76" spans="2:9" ht="12" customHeight="1">
      <c r="B76" s="87" t="s">
        <v>61</v>
      </c>
      <c r="C76" s="51">
        <f>+C64/$I64*100</f>
        <v>1.8181818181818181</v>
      </c>
      <c r="D76" s="51">
        <f>+D64/$I64*100</f>
        <v>1.2727272727272727</v>
      </c>
      <c r="E76" s="51">
        <f>+E64/$I64*100</f>
        <v>76.18181818181819</v>
      </c>
      <c r="F76" s="51">
        <f>+F64/$I64*100</f>
        <v>17.636363636363637</v>
      </c>
      <c r="G76" s="51">
        <f>+G64/$I64*100</f>
        <v>3.090909090909091</v>
      </c>
      <c r="H76" s="51">
        <f>+H64/$I64*100</f>
        <v>0</v>
      </c>
      <c r="I76" s="51">
        <f>+I64/$I64*100</f>
        <v>100</v>
      </c>
    </row>
    <row r="77" spans="2:14" ht="12" customHeight="1">
      <c r="B77" s="87" t="s">
        <v>10</v>
      </c>
      <c r="C77" s="51">
        <f>+C65/$I65*100</f>
        <v>1.4767932489451476</v>
      </c>
      <c r="D77" s="51">
        <f>+D65/$I65*100</f>
        <v>10.548523206751055</v>
      </c>
      <c r="E77" s="51">
        <f>+E65/$I65*100</f>
        <v>70.88607594936708</v>
      </c>
      <c r="F77" s="51">
        <f>+F65/$I65*100</f>
        <v>16.455696202531644</v>
      </c>
      <c r="G77" s="51">
        <f>+G65/$I65*100</f>
        <v>0.6329113924050633</v>
      </c>
      <c r="H77" s="51">
        <f>+H65/$I65*100</f>
        <v>0</v>
      </c>
      <c r="I77" s="51">
        <f>+I65/$I65*100</f>
        <v>100</v>
      </c>
      <c r="N77" s="36"/>
    </row>
    <row r="78" spans="2:9" ht="12" customHeight="1">
      <c r="B78" s="87" t="s">
        <v>60</v>
      </c>
      <c r="C78" s="51">
        <f>+C66/$I66*100</f>
        <v>2.1551724137931036</v>
      </c>
      <c r="D78" s="51">
        <f>+D66/$I66*100</f>
        <v>0.8620689655172413</v>
      </c>
      <c r="E78" s="51">
        <f>+E66/$I66*100</f>
        <v>69.39655172413794</v>
      </c>
      <c r="F78" s="51">
        <f>+F66/$I66*100</f>
        <v>23.060344827586206</v>
      </c>
      <c r="G78" s="51">
        <f>+G66/$I66*100</f>
        <v>4.525862068965517</v>
      </c>
      <c r="H78" s="51">
        <f>+H66/$I66*100</f>
        <v>0</v>
      </c>
      <c r="I78" s="51">
        <f>+I66/$I66*100</f>
        <v>100</v>
      </c>
    </row>
    <row r="79" spans="2:9" ht="12" customHeight="1">
      <c r="B79" s="87" t="s">
        <v>62</v>
      </c>
      <c r="C79" s="51">
        <f>+C67/$I67*100</f>
        <v>1.8450184501845017</v>
      </c>
      <c r="D79" s="51">
        <f>+D67/$I67*100</f>
        <v>0.7380073800738007</v>
      </c>
      <c r="E79" s="51">
        <f>+E67/$I67*100</f>
        <v>71.58671586715867</v>
      </c>
      <c r="F79" s="51">
        <f>+F67/$I67*100</f>
        <v>23.985239852398525</v>
      </c>
      <c r="G79" s="51">
        <f>+G67/$I67*100</f>
        <v>1.8450184501845017</v>
      </c>
      <c r="H79" s="51">
        <f>+H67/$I67*100</f>
        <v>0</v>
      </c>
      <c r="I79" s="51">
        <f>+I67/$I67*100</f>
        <v>100</v>
      </c>
    </row>
    <row r="80" spans="2:9" ht="12" customHeight="1">
      <c r="B80" s="87" t="s">
        <v>59</v>
      </c>
      <c r="C80" s="51">
        <f>+C68/$I68*100</f>
        <v>3.896103896103896</v>
      </c>
      <c r="D80" s="51">
        <f>+D68/$I68*100</f>
        <v>7.142857142857142</v>
      </c>
      <c r="E80" s="51">
        <f>+E68/$I68*100</f>
        <v>68.18181818181817</v>
      </c>
      <c r="F80" s="51">
        <f>+F68/$I68*100</f>
        <v>20.12987012987013</v>
      </c>
      <c r="G80" s="51">
        <f>+G68/$I68*100</f>
        <v>0.6493506493506493</v>
      </c>
      <c r="H80" s="51">
        <f>+H68/$I68*100</f>
        <v>0</v>
      </c>
      <c r="I80" s="51">
        <f>+I68/$I68*100</f>
        <v>100</v>
      </c>
    </row>
    <row r="81" spans="2:9" ht="12" customHeight="1">
      <c r="B81" s="87" t="s">
        <v>81</v>
      </c>
      <c r="C81" s="51">
        <f aca="true" t="shared" si="10" ref="C81:I81">+C69/$I69*100</f>
        <v>4</v>
      </c>
      <c r="D81" s="51">
        <f t="shared" si="10"/>
        <v>0.8</v>
      </c>
      <c r="E81" s="51">
        <f t="shared" si="10"/>
        <v>77.60000000000001</v>
      </c>
      <c r="F81" s="51">
        <f t="shared" si="10"/>
        <v>10.4</v>
      </c>
      <c r="G81" s="51">
        <f t="shared" si="10"/>
        <v>7.199999999999999</v>
      </c>
      <c r="H81" s="51">
        <f t="shared" si="10"/>
        <v>0</v>
      </c>
      <c r="I81" s="51">
        <f t="shared" si="10"/>
        <v>100</v>
      </c>
    </row>
    <row r="82" spans="2:9" ht="12" customHeight="1">
      <c r="B82" s="87" t="s">
        <v>12</v>
      </c>
      <c r="C82" s="51">
        <f aca="true" t="shared" si="11" ref="C82:I82">+C70/$I70*100</f>
        <v>36.08247422680412</v>
      </c>
      <c r="D82" s="51">
        <f t="shared" si="11"/>
        <v>56.70103092783505</v>
      </c>
      <c r="E82" s="51">
        <f t="shared" si="11"/>
        <v>1.0309278350515463</v>
      </c>
      <c r="F82" s="51">
        <f t="shared" si="11"/>
        <v>4.123711340206185</v>
      </c>
      <c r="G82" s="51">
        <f t="shared" si="11"/>
        <v>0</v>
      </c>
      <c r="H82" s="51">
        <f t="shared" si="11"/>
        <v>2.0618556701030926</v>
      </c>
      <c r="I82" s="51">
        <f t="shared" si="11"/>
        <v>100</v>
      </c>
    </row>
    <row r="83" spans="2:9" ht="12" customHeight="1">
      <c r="B83" s="87" t="s">
        <v>63</v>
      </c>
      <c r="C83" s="95"/>
      <c r="D83" s="95"/>
      <c r="E83" s="96"/>
      <c r="F83" s="97"/>
      <c r="G83" s="98"/>
      <c r="H83" s="96"/>
      <c r="I83" s="97"/>
    </row>
    <row r="84" spans="2:9" ht="12" customHeight="1">
      <c r="B84" s="89" t="s">
        <v>4</v>
      </c>
      <c r="C84" s="99">
        <f aca="true" t="shared" si="12" ref="C84:I84">+C72/$I72*100</f>
        <v>4.803212851405622</v>
      </c>
      <c r="D84" s="99">
        <f t="shared" si="12"/>
        <v>3.453815261044177</v>
      </c>
      <c r="E84" s="100">
        <f t="shared" si="12"/>
        <v>70.76305220883535</v>
      </c>
      <c r="F84" s="101">
        <f t="shared" si="12"/>
        <v>18.76305220883534</v>
      </c>
      <c r="G84" s="102">
        <f>+G72/$I72*100</f>
        <v>1.863453815261044</v>
      </c>
      <c r="H84" s="100">
        <f t="shared" si="12"/>
        <v>0.3534136546184739</v>
      </c>
      <c r="I84" s="101">
        <f t="shared" si="12"/>
        <v>100</v>
      </c>
    </row>
    <row r="85" spans="2:9" ht="12.75">
      <c r="B85" s="103" t="s">
        <v>65</v>
      </c>
      <c r="C85" s="104"/>
      <c r="D85" s="104"/>
      <c r="E85" s="104"/>
      <c r="F85" s="104"/>
      <c r="G85" s="104"/>
      <c r="H85" s="104"/>
      <c r="I85" s="104"/>
    </row>
    <row r="86" spans="2:9" ht="12.75">
      <c r="B86" s="105" t="s">
        <v>66</v>
      </c>
      <c r="C86" s="104"/>
      <c r="D86" s="104"/>
      <c r="E86" s="104"/>
      <c r="F86" s="104"/>
      <c r="G86" s="104"/>
      <c r="H86" s="104"/>
      <c r="I86" s="104"/>
    </row>
    <row r="88" spans="3:9" ht="12">
      <c r="C88" s="52"/>
      <c r="D88" s="52"/>
      <c r="E88" s="52"/>
      <c r="F88" s="52"/>
      <c r="G88" s="52"/>
      <c r="H88" s="52"/>
      <c r="I88" s="52"/>
    </row>
  </sheetData>
  <mergeCells count="5">
    <mergeCell ref="B74:I74"/>
    <mergeCell ref="F3:F4"/>
    <mergeCell ref="G3:G4"/>
    <mergeCell ref="H3:H4"/>
    <mergeCell ref="B37:I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rowBreaks count="1" manualBreakCount="1">
    <brk id="48" min="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8"/>
  <sheetViews>
    <sheetView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2.421875" style="0" customWidth="1"/>
    <col min="4" max="4" width="13.00390625" style="0" customWidth="1"/>
    <col min="5" max="5" width="12.57421875" style="0" customWidth="1"/>
    <col min="6" max="6" width="2.00390625" style="0" customWidth="1"/>
    <col min="7" max="7" width="13.28125" style="0" customWidth="1"/>
    <col min="8" max="8" width="8.7109375" style="0" customWidth="1"/>
    <col min="11" max="11" width="11.57421875" style="0" customWidth="1"/>
    <col min="12" max="14" width="6.7109375" style="0" customWidth="1"/>
    <col min="15" max="15" width="12.140625" style="0" customWidth="1"/>
    <col min="16" max="17" width="6.7109375" style="0" customWidth="1"/>
  </cols>
  <sheetData>
    <row r="1" ht="12.75">
      <c r="B1" s="17"/>
    </row>
    <row r="2" ht="15.75" customHeight="1" thickBot="1">
      <c r="B2" s="143" t="s">
        <v>98</v>
      </c>
    </row>
    <row r="3" spans="2:9" ht="32.25" customHeight="1">
      <c r="B3" s="11" t="s">
        <v>84</v>
      </c>
      <c r="C3" s="14" t="s">
        <v>89</v>
      </c>
      <c r="D3" s="135" t="s">
        <v>19</v>
      </c>
      <c r="E3" s="8" t="s">
        <v>18</v>
      </c>
      <c r="F3" s="8"/>
      <c r="G3" s="129" t="s">
        <v>101</v>
      </c>
      <c r="I3" s="4"/>
    </row>
    <row r="4" spans="2:9" ht="11.25" customHeight="1">
      <c r="B4" s="158"/>
      <c r="C4" s="159"/>
      <c r="D4" s="160"/>
      <c r="E4" s="161"/>
      <c r="F4" s="161"/>
      <c r="G4" s="162"/>
      <c r="I4" s="4"/>
    </row>
    <row r="5" spans="2:7" ht="14.25" customHeight="1">
      <c r="B5" s="119" t="s">
        <v>85</v>
      </c>
      <c r="C5" s="121">
        <v>12162</v>
      </c>
      <c r="D5" s="136">
        <f>43+1083</f>
        <v>1126</v>
      </c>
      <c r="E5" s="120">
        <v>178</v>
      </c>
      <c r="F5" s="120"/>
      <c r="G5" s="123">
        <f>+E5/C5*100</f>
        <v>1.463575069889821</v>
      </c>
    </row>
    <row r="6" spans="2:7" ht="12.75">
      <c r="B6" s="9" t="s">
        <v>107</v>
      </c>
      <c r="C6" s="15"/>
      <c r="D6" s="20"/>
      <c r="E6" s="6"/>
      <c r="F6" s="6"/>
      <c r="G6" s="15"/>
    </row>
    <row r="7" spans="2:7" ht="12.75">
      <c r="B7" s="151" t="s">
        <v>105</v>
      </c>
      <c r="C7" s="142">
        <v>11464</v>
      </c>
      <c r="D7" s="139">
        <v>1083</v>
      </c>
      <c r="E7" s="124">
        <v>99</v>
      </c>
      <c r="F7" s="124"/>
      <c r="G7" s="16">
        <v>0.863572923935799</v>
      </c>
    </row>
    <row r="8" spans="2:7" ht="12.75">
      <c r="B8" s="151" t="s">
        <v>106</v>
      </c>
      <c r="C8" s="142">
        <v>698</v>
      </c>
      <c r="D8" s="140">
        <v>43</v>
      </c>
      <c r="E8" s="127">
        <v>79</v>
      </c>
      <c r="F8" s="18"/>
      <c r="G8" s="16">
        <v>11.318051575931232</v>
      </c>
    </row>
    <row r="9" spans="2:7" ht="12.75">
      <c r="B9" s="151"/>
      <c r="C9" s="142"/>
      <c r="D9" s="140"/>
      <c r="E9" s="127"/>
      <c r="F9" s="18"/>
      <c r="G9" s="16"/>
    </row>
    <row r="10" spans="2:7" ht="25.5" customHeight="1">
      <c r="B10" s="157" t="s">
        <v>88</v>
      </c>
      <c r="C10" s="163">
        <v>843</v>
      </c>
      <c r="D10" s="164">
        <v>61</v>
      </c>
      <c r="E10" s="165">
        <v>151</v>
      </c>
      <c r="F10" s="166"/>
      <c r="G10" s="167">
        <v>17.912218268090154</v>
      </c>
    </row>
    <row r="11" spans="2:7" ht="12.75" customHeight="1">
      <c r="B11" s="151"/>
      <c r="C11" s="142"/>
      <c r="D11" s="140"/>
      <c r="E11" s="127"/>
      <c r="F11" s="18"/>
      <c r="G11" s="16"/>
    </row>
    <row r="12" spans="2:7" ht="13.5" thickBot="1">
      <c r="B12" s="152" t="s">
        <v>104</v>
      </c>
      <c r="C12" s="153">
        <v>229</v>
      </c>
      <c r="D12" s="154">
        <v>6</v>
      </c>
      <c r="E12" s="155">
        <v>154</v>
      </c>
      <c r="F12" s="155"/>
      <c r="G12" s="156">
        <v>67.24890829694323</v>
      </c>
    </row>
    <row r="13" spans="2:7" ht="12.75">
      <c r="B13" s="132"/>
      <c r="C13" s="21"/>
      <c r="D13" s="21"/>
      <c r="E13" s="21"/>
      <c r="F13" s="133"/>
      <c r="G13" s="134"/>
    </row>
    <row r="14" ht="13.5" thickBot="1"/>
    <row r="15" spans="2:9" ht="32.25" customHeight="1">
      <c r="B15" s="11" t="s">
        <v>108</v>
      </c>
      <c r="C15" s="14" t="s">
        <v>89</v>
      </c>
      <c r="D15" s="135" t="s">
        <v>90</v>
      </c>
      <c r="E15" s="8" t="s">
        <v>91</v>
      </c>
      <c r="F15" s="8"/>
      <c r="G15" s="129" t="s">
        <v>101</v>
      </c>
      <c r="I15" s="4"/>
    </row>
    <row r="16" spans="2:7" ht="14.25" customHeight="1">
      <c r="B16" s="144" t="s">
        <v>85</v>
      </c>
      <c r="C16" s="121"/>
      <c r="D16" s="136"/>
      <c r="E16" s="120"/>
      <c r="F16" s="120"/>
      <c r="G16" s="121"/>
    </row>
    <row r="17" spans="2:7" ht="4.5" customHeight="1">
      <c r="B17" s="145"/>
      <c r="C17" s="15"/>
      <c r="D17" s="20"/>
      <c r="E17" s="6"/>
      <c r="F17" s="6"/>
      <c r="G17" s="15"/>
    </row>
    <row r="18" spans="2:7" ht="12.75">
      <c r="B18" s="146" t="s">
        <v>86</v>
      </c>
      <c r="C18" s="15"/>
      <c r="D18" s="20"/>
      <c r="E18" s="6"/>
      <c r="F18" s="6"/>
      <c r="G18" s="15"/>
    </row>
    <row r="19" spans="2:7" ht="12.75">
      <c r="B19" s="147" t="s">
        <v>94</v>
      </c>
      <c r="C19" s="142">
        <v>891</v>
      </c>
      <c r="D19" s="139">
        <v>87</v>
      </c>
      <c r="E19" s="124">
        <v>70</v>
      </c>
      <c r="F19" s="124"/>
      <c r="G19" s="16">
        <f aca="true" t="shared" si="0" ref="G19:G24">+E19/C19*100</f>
        <v>7.856341189674524</v>
      </c>
    </row>
    <row r="20" spans="2:7" ht="12.75">
      <c r="B20" s="147" t="s">
        <v>96</v>
      </c>
      <c r="C20" s="142">
        <v>414</v>
      </c>
      <c r="D20" s="139">
        <v>51</v>
      </c>
      <c r="E20" s="124">
        <v>13</v>
      </c>
      <c r="F20" s="124"/>
      <c r="G20" s="16">
        <f t="shared" si="0"/>
        <v>3.140096618357488</v>
      </c>
    </row>
    <row r="21" spans="2:7" ht="12.75">
      <c r="B21" s="147" t="s">
        <v>92</v>
      </c>
      <c r="C21" s="142">
        <v>4894</v>
      </c>
      <c r="D21" s="139">
        <v>417</v>
      </c>
      <c r="E21" s="124">
        <v>8</v>
      </c>
      <c r="F21" s="124"/>
      <c r="G21" s="16">
        <f t="shared" si="0"/>
        <v>0.1634654679199019</v>
      </c>
    </row>
    <row r="22" spans="2:7" ht="12.75">
      <c r="B22" s="147" t="s">
        <v>93</v>
      </c>
      <c r="C22" s="142">
        <v>897</v>
      </c>
      <c r="D22" s="139">
        <v>119</v>
      </c>
      <c r="E22" s="124">
        <v>4</v>
      </c>
      <c r="F22" s="124"/>
      <c r="G22" s="16">
        <f t="shared" si="0"/>
        <v>0.4459308807134894</v>
      </c>
    </row>
    <row r="23" spans="2:7" ht="12.75">
      <c r="B23" s="147" t="s">
        <v>95</v>
      </c>
      <c r="C23" s="142">
        <v>816</v>
      </c>
      <c r="D23" s="139">
        <v>86</v>
      </c>
      <c r="E23" s="124">
        <v>2</v>
      </c>
      <c r="F23" s="124"/>
      <c r="G23" s="16">
        <f t="shared" si="0"/>
        <v>0.24509803921568626</v>
      </c>
    </row>
    <row r="24" spans="2:7" ht="12.75">
      <c r="B24" s="147" t="s">
        <v>14</v>
      </c>
      <c r="C24" s="142">
        <v>17</v>
      </c>
      <c r="D24" s="139">
        <v>1</v>
      </c>
      <c r="E24" s="124">
        <v>2</v>
      </c>
      <c r="F24" s="124"/>
      <c r="G24" s="16">
        <f t="shared" si="0"/>
        <v>11.76470588235294</v>
      </c>
    </row>
    <row r="25" spans="2:7" ht="12.75">
      <c r="B25" s="147" t="s">
        <v>97</v>
      </c>
      <c r="C25" s="142">
        <v>3535</v>
      </c>
      <c r="D25" s="139">
        <v>322</v>
      </c>
      <c r="E25" s="125" t="s">
        <v>83</v>
      </c>
      <c r="F25" s="125"/>
      <c r="G25" s="15"/>
    </row>
    <row r="26" spans="2:7" ht="12.75">
      <c r="B26" s="148" t="s">
        <v>4</v>
      </c>
      <c r="C26" s="138">
        <v>11464</v>
      </c>
      <c r="D26" s="21">
        <f>SUM(D19:D25)</f>
        <v>1083</v>
      </c>
      <c r="E26" s="126">
        <f>SUM(E19:E24)</f>
        <v>99</v>
      </c>
      <c r="F26" s="126"/>
      <c r="G26" s="128">
        <f>+E26/C26*100</f>
        <v>0.863572923935799</v>
      </c>
    </row>
    <row r="27" spans="2:7" ht="5.25" customHeight="1">
      <c r="B27" s="145"/>
      <c r="C27" s="15"/>
      <c r="D27" s="20"/>
      <c r="E27" s="6"/>
      <c r="F27" s="6"/>
      <c r="G27" s="15"/>
    </row>
    <row r="28" spans="2:7" ht="12.75">
      <c r="B28" s="146" t="s">
        <v>87</v>
      </c>
      <c r="C28" s="15"/>
      <c r="D28" s="20"/>
      <c r="E28" s="6"/>
      <c r="F28" s="6"/>
      <c r="G28" s="15"/>
    </row>
    <row r="29" spans="2:7" ht="12.75">
      <c r="B29" s="147" t="s">
        <v>92</v>
      </c>
      <c r="C29" s="142">
        <v>149</v>
      </c>
      <c r="D29" s="139">
        <v>9</v>
      </c>
      <c r="E29" s="124">
        <v>21</v>
      </c>
      <c r="F29" s="6"/>
      <c r="G29" s="16">
        <f aca="true" t="shared" si="1" ref="G29:G36">+E29/C29*100</f>
        <v>14.093959731543624</v>
      </c>
    </row>
    <row r="30" spans="2:7" ht="12.75">
      <c r="B30" s="147" t="s">
        <v>99</v>
      </c>
      <c r="C30" s="142">
        <v>61</v>
      </c>
      <c r="D30" s="139">
        <v>1</v>
      </c>
      <c r="E30" s="124">
        <v>21</v>
      </c>
      <c r="F30" s="5"/>
      <c r="G30" s="16">
        <f t="shared" si="1"/>
        <v>34.42622950819672</v>
      </c>
    </row>
    <row r="31" spans="2:7" ht="12.75">
      <c r="B31" s="149" t="s">
        <v>96</v>
      </c>
      <c r="C31" s="142">
        <v>56</v>
      </c>
      <c r="D31" s="139">
        <v>5</v>
      </c>
      <c r="E31" s="124">
        <v>15</v>
      </c>
      <c r="F31" s="10"/>
      <c r="G31" s="16">
        <f t="shared" si="1"/>
        <v>26.785714285714285</v>
      </c>
    </row>
    <row r="32" spans="2:7" ht="12.75">
      <c r="B32" s="147" t="s">
        <v>94</v>
      </c>
      <c r="C32" s="142">
        <v>19</v>
      </c>
      <c r="D32" s="139">
        <v>1</v>
      </c>
      <c r="E32" s="124">
        <v>11</v>
      </c>
      <c r="F32" s="10"/>
      <c r="G32" s="16">
        <f t="shared" si="1"/>
        <v>57.89473684210527</v>
      </c>
    </row>
    <row r="33" spans="2:7" ht="12.75">
      <c r="B33" s="147" t="s">
        <v>93</v>
      </c>
      <c r="C33" s="142">
        <v>12</v>
      </c>
      <c r="D33" s="139">
        <v>0</v>
      </c>
      <c r="E33" s="124">
        <v>10</v>
      </c>
      <c r="F33" s="10"/>
      <c r="G33" s="16">
        <f t="shared" si="1"/>
        <v>83.33333333333334</v>
      </c>
    </row>
    <row r="34" spans="2:7" ht="12.75">
      <c r="B34" s="149" t="s">
        <v>14</v>
      </c>
      <c r="C34" s="142">
        <v>12</v>
      </c>
      <c r="D34" s="139">
        <v>2</v>
      </c>
      <c r="E34" s="124">
        <v>1</v>
      </c>
      <c r="F34" s="10"/>
      <c r="G34" s="16">
        <f t="shared" si="1"/>
        <v>8.333333333333332</v>
      </c>
    </row>
    <row r="35" spans="2:7" ht="12.75">
      <c r="B35" s="147" t="s">
        <v>97</v>
      </c>
      <c r="C35" s="142">
        <v>389</v>
      </c>
      <c r="D35" s="139">
        <v>25</v>
      </c>
      <c r="E35" s="125" t="s">
        <v>83</v>
      </c>
      <c r="F35" s="5"/>
      <c r="G35" s="16"/>
    </row>
    <row r="36" spans="2:7" ht="12.75">
      <c r="B36" s="148" t="s">
        <v>4</v>
      </c>
      <c r="C36" s="138">
        <v>698</v>
      </c>
      <c r="D36" s="137">
        <v>43</v>
      </c>
      <c r="E36" s="130">
        <f>SUM(E29:E35)</f>
        <v>79</v>
      </c>
      <c r="F36" s="18"/>
      <c r="G36" s="128">
        <f t="shared" si="1"/>
        <v>11.318051575931232</v>
      </c>
    </row>
    <row r="37" spans="2:7" ht="12.75">
      <c r="B37" s="150"/>
      <c r="C37" s="142"/>
      <c r="D37" s="140"/>
      <c r="E37" s="130"/>
      <c r="F37" s="18"/>
      <c r="G37" s="19"/>
    </row>
    <row r="38" spans="2:7" ht="12.75">
      <c r="B38" s="144" t="s">
        <v>88</v>
      </c>
      <c r="C38" s="121"/>
      <c r="D38" s="141"/>
      <c r="E38" s="122"/>
      <c r="F38" s="122"/>
      <c r="G38" s="123"/>
    </row>
    <row r="39" spans="2:7" ht="12.75">
      <c r="B39" s="147" t="s">
        <v>92</v>
      </c>
      <c r="C39" s="142">
        <v>543</v>
      </c>
      <c r="D39" s="139">
        <v>42</v>
      </c>
      <c r="E39" s="124">
        <v>83</v>
      </c>
      <c r="F39" s="12"/>
      <c r="G39" s="16">
        <f aca="true" t="shared" si="2" ref="G39:G46">+E39/C39*100</f>
        <v>15.285451197053407</v>
      </c>
    </row>
    <row r="40" spans="2:7" ht="12.75">
      <c r="B40" s="147" t="s">
        <v>14</v>
      </c>
      <c r="C40" s="142">
        <v>21</v>
      </c>
      <c r="D40" s="139">
        <v>0</v>
      </c>
      <c r="E40" s="124">
        <v>21</v>
      </c>
      <c r="F40" s="12"/>
      <c r="G40" s="16">
        <f t="shared" si="2"/>
        <v>100</v>
      </c>
    </row>
    <row r="41" spans="2:7" ht="12.75">
      <c r="B41" s="147" t="s">
        <v>94</v>
      </c>
      <c r="C41" s="142">
        <v>67</v>
      </c>
      <c r="D41" s="139">
        <v>8</v>
      </c>
      <c r="E41" s="124">
        <v>16</v>
      </c>
      <c r="F41" s="12"/>
      <c r="G41" s="16">
        <f t="shared" si="2"/>
        <v>23.88059701492537</v>
      </c>
    </row>
    <row r="42" spans="2:7" ht="12.75">
      <c r="B42" s="147" t="s">
        <v>99</v>
      </c>
      <c r="C42" s="142">
        <v>16</v>
      </c>
      <c r="D42" s="139">
        <v>2</v>
      </c>
      <c r="E42" s="124">
        <v>11</v>
      </c>
      <c r="F42" s="12"/>
      <c r="G42" s="16">
        <f t="shared" si="2"/>
        <v>68.75</v>
      </c>
    </row>
    <row r="43" spans="2:7" ht="12.75">
      <c r="B43" s="147" t="s">
        <v>93</v>
      </c>
      <c r="C43" s="142">
        <v>12</v>
      </c>
      <c r="D43" s="139">
        <v>0</v>
      </c>
      <c r="E43" s="124">
        <v>11</v>
      </c>
      <c r="F43" s="12"/>
      <c r="G43" s="16">
        <f t="shared" si="2"/>
        <v>91.66666666666666</v>
      </c>
    </row>
    <row r="44" spans="2:7" ht="12.75">
      <c r="B44" s="147" t="s">
        <v>100</v>
      </c>
      <c r="C44" s="142">
        <v>41</v>
      </c>
      <c r="D44" s="139">
        <v>0</v>
      </c>
      <c r="E44" s="124">
        <v>9</v>
      </c>
      <c r="F44" s="12"/>
      <c r="G44" s="16">
        <f t="shared" si="2"/>
        <v>21.951219512195124</v>
      </c>
    </row>
    <row r="45" spans="2:7" ht="12.75">
      <c r="B45" s="147" t="s">
        <v>97</v>
      </c>
      <c r="C45" s="142">
        <v>700</v>
      </c>
      <c r="D45" s="139">
        <v>9</v>
      </c>
      <c r="E45" s="125">
        <v>0</v>
      </c>
      <c r="F45" s="12"/>
      <c r="G45" s="16">
        <f t="shared" si="2"/>
        <v>0</v>
      </c>
    </row>
    <row r="46" spans="2:7" ht="13.5" thickBot="1">
      <c r="B46" s="168" t="s">
        <v>103</v>
      </c>
      <c r="C46" s="169">
        <v>843</v>
      </c>
      <c r="D46" s="170">
        <v>61</v>
      </c>
      <c r="E46" s="171">
        <v>151</v>
      </c>
      <c r="F46" s="13"/>
      <c r="G46" s="172">
        <f t="shared" si="2"/>
        <v>17.912218268090154</v>
      </c>
    </row>
    <row r="47" spans="2:7" ht="12.75">
      <c r="B47" s="105" t="s">
        <v>102</v>
      </c>
      <c r="C47" s="4"/>
      <c r="D47" s="131"/>
      <c r="E47" s="4"/>
      <c r="F47" s="4"/>
      <c r="G47" s="4"/>
    </row>
    <row r="48" ht="12.75">
      <c r="C48" s="1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Giorgia</cp:lastModifiedBy>
  <cp:lastPrinted>2018-04-19T10:53:04Z</cp:lastPrinted>
  <dcterms:created xsi:type="dcterms:W3CDTF">2016-02-04T10:18:28Z</dcterms:created>
  <dcterms:modified xsi:type="dcterms:W3CDTF">2018-04-19T10:55:19Z</dcterms:modified>
  <cp:category/>
  <cp:version/>
  <cp:contentType/>
  <cp:contentStatus/>
</cp:coreProperties>
</file>